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irtualna učionica - moj Loomen\MS Excel\"/>
    </mc:Choice>
  </mc:AlternateContent>
  <bookViews>
    <workbookView xWindow="0" yWindow="0" windowWidth="23040" windowHeight="9192" activeTab="1"/>
  </bookViews>
  <sheets>
    <sheet name="vježba 6" sheetId="1" r:id="rId1"/>
    <sheet name="vježba 6 rješenje" sheetId="2" r:id="rId2"/>
  </sheets>
  <externalReferences>
    <externalReference r:id="rId3"/>
  </externalReferences>
  <definedNames>
    <definedName name="_1._tromjesečje">'[1]stranica 1'!$C$50:$C$52</definedName>
    <definedName name="Bodovi">'[1]stranica 4'!$U$4</definedName>
    <definedName name="Ivo">'[1]stranica 1'!$B$58</definedName>
    <definedName name="kolprod">"C45:E47"</definedName>
    <definedName name="pero">"c54"</definedName>
    <definedName name="VNstr5f">'[1]stranica 5'!$A$1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B29" i="2"/>
  <c r="I28" i="2"/>
  <c r="B28" i="2"/>
  <c r="I27" i="2"/>
  <c r="B27" i="2"/>
  <c r="I26" i="2"/>
  <c r="B26" i="2"/>
  <c r="I25" i="2"/>
  <c r="B25" i="2"/>
  <c r="I24" i="2"/>
  <c r="B24" i="2"/>
  <c r="I23" i="2"/>
  <c r="B23" i="2"/>
  <c r="I22" i="2"/>
  <c r="B22" i="2"/>
  <c r="I21" i="2"/>
  <c r="B21" i="2"/>
  <c r="I20" i="2"/>
  <c r="B20" i="2"/>
  <c r="I19" i="2"/>
  <c r="B19" i="2"/>
  <c r="I18" i="2"/>
  <c r="B18" i="2"/>
  <c r="I17" i="2"/>
  <c r="B17" i="2"/>
  <c r="I16" i="2"/>
  <c r="B16" i="2"/>
  <c r="I15" i="2"/>
  <c r="B15" i="2"/>
  <c r="I14" i="2"/>
  <c r="I30" i="2" s="1"/>
  <c r="B14" i="2"/>
  <c r="B30" i="2" s="1"/>
  <c r="I30" i="1" l="1"/>
  <c r="B30" i="1"/>
</calcChain>
</file>

<file path=xl/sharedStrings.xml><?xml version="1.0" encoding="utf-8"?>
<sst xmlns="http://schemas.openxmlformats.org/spreadsheetml/2006/main" count="112" uniqueCount="57">
  <si>
    <t>Indeks dionica kave u 2009 god</t>
  </si>
  <si>
    <t xml:space="preserve"> Kava</t>
  </si>
  <si>
    <t xml:space="preserve">    1           Siječanj</t>
  </si>
  <si>
    <t xml:space="preserve">     2 Veljaca</t>
  </si>
  <si>
    <t xml:space="preserve">    3      Ožujak</t>
  </si>
  <si>
    <r>
      <t xml:space="preserve">     4 </t>
    </r>
    <r>
      <rPr>
        <sz val="10"/>
        <color indexed="17"/>
        <rFont val="Algerian"/>
        <family val="5"/>
      </rPr>
      <t>Travanj</t>
    </r>
  </si>
  <si>
    <t xml:space="preserve">    5 Svibanj</t>
  </si>
  <si>
    <t xml:space="preserve">   6 Lipanj</t>
  </si>
  <si>
    <t xml:space="preserve">    7 Srpanj</t>
  </si>
  <si>
    <r>
      <t xml:space="preserve">    8 </t>
    </r>
    <r>
      <rPr>
        <b/>
        <i/>
        <sz val="10"/>
        <rFont val="Arial"/>
        <family val="2"/>
      </rPr>
      <t>Kolovoz</t>
    </r>
  </si>
  <si>
    <r>
      <t xml:space="preserve">   9 </t>
    </r>
    <r>
      <rPr>
        <sz val="10"/>
        <color indexed="10"/>
        <rFont val="Arial"/>
        <family val="2"/>
      </rPr>
      <t>Rujan</t>
    </r>
  </si>
  <si>
    <t xml:space="preserve">    10  Listopad</t>
  </si>
  <si>
    <t xml:space="preserve">    11 Studeni</t>
  </si>
  <si>
    <t xml:space="preserve">    12  Prosinac</t>
  </si>
  <si>
    <t>Gevalia</t>
  </si>
  <si>
    <t>Nescafe</t>
  </si>
  <si>
    <t>Bianca</t>
  </si>
  <si>
    <t>11,5</t>
  </si>
  <si>
    <t>Lavazza</t>
  </si>
  <si>
    <t>Expresso</t>
  </si>
  <si>
    <t>Jacobs</t>
  </si>
  <si>
    <t>IndiaCaffe</t>
  </si>
  <si>
    <t>1) Koliki je zbroj ćelija G7, K8 i M10</t>
  </si>
  <si>
    <t>17) Podjeli zbroj od Rujna sa najvecom vrijednoscu iz Sijecnja</t>
  </si>
  <si>
    <t>2) Kolika je treca potencija od celije I6</t>
  </si>
  <si>
    <t>18) Koliki je korijen od prosjecne vrijednost za Lavazzu</t>
  </si>
  <si>
    <t>3) Koliki je zbroj ćelija E5, E6, E7, E8, L6 i N8</t>
  </si>
  <si>
    <t>19) Zaokruzi na jednu decimalu umnozak vrijednost u rasponu I6 do J7</t>
  </si>
  <si>
    <t>4) Koliki je cjelobrojni iznos zbroja treceg retka</t>
  </si>
  <si>
    <t>20) Izračunaj apsolutnu vrijednost umnoska celija od G6 do J6</t>
  </si>
  <si>
    <t>5) Izračunaj produkt ćelija raspona E11:H11</t>
  </si>
  <si>
    <t>21) Izračunaj cjelobrojnu vrijednost korijena celije D10</t>
  </si>
  <si>
    <t>6) Kolika je najveca vrijednost petog stupca</t>
  </si>
  <si>
    <t xml:space="preserve">22) Izracunaj korijen kvocijenta zbroja raspona C5 do H7 i celije M5 </t>
  </si>
  <si>
    <t>7) Koliki je zbroj vrijednosti za Svibanj i raspona H6:J7</t>
  </si>
  <si>
    <t>23) Umnožak ćelija D9 i H10 oduzmi od pete potencije celije G11</t>
  </si>
  <si>
    <t>8) Koja je najmanja vrijednost u tablici</t>
  </si>
  <si>
    <t xml:space="preserve">24) Koliki je kvocijent prosjecne vrijednosti Jacobs kave i celije L11 </t>
  </si>
  <si>
    <t>9) Oduzmi ćelije E7,H7,L9</t>
  </si>
  <si>
    <t>25) Izracunaj cetvrtu potenciju od apsolutne vrijednost celije G6</t>
  </si>
  <si>
    <t>10) Koliko iznosi korijen ćelije I7</t>
  </si>
  <si>
    <t>26) Prosjecna vrijednost tablice uvecana za minimalnu vrijednost iz Rujna</t>
  </si>
  <si>
    <t>11) Oduzmi sumu zadnjeg retka od ćelije L5.</t>
  </si>
  <si>
    <t>27) Koliki je kvocijent ćelije J5 na kvadrat i sume iz Ozujka</t>
  </si>
  <si>
    <t>12) Oduzmi sumu sedmog stupca od sume drugog retka</t>
  </si>
  <si>
    <t>28) Oduzmi sumu raspona ćelija J6:K7 od sume raspona F7:G9</t>
  </si>
  <si>
    <t>13) Oduzmite sve celije u Listopadu</t>
  </si>
  <si>
    <t>29) Koliki je minimalna vrijednost od Kolovoza i raspona M6:N11</t>
  </si>
  <si>
    <t>14) Pomnoži ćelije D8,E11,G11 i M11</t>
  </si>
  <si>
    <t>30) Koliki je korijen najmanje vrijednosti od Gevalie i Biance</t>
  </si>
  <si>
    <t>15) Zaokruzi korijen G7 celije na cetri decimale</t>
  </si>
  <si>
    <t>31) Kolika je apsolutna vrijednost najvece vrijednosti iz Travnja i Kolovoza</t>
  </si>
  <si>
    <t xml:space="preserve">16) Koliki je korijen Umnoska raspona L8 do M10  </t>
  </si>
  <si>
    <t>32) Kolika je cjelobrojna vrijednost od umnoska raspona D7 do F7</t>
  </si>
  <si>
    <t>INT(SUMA STUPCA) = 12298</t>
  </si>
  <si>
    <t>INT(SUMA STUPCA) = 2801</t>
  </si>
  <si>
    <t>INT(SUMA STUPCA)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</si>
</sst>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gency FB"/>
      <family val="2"/>
    </font>
    <font>
      <sz val="10"/>
      <name val="Algerian"/>
      <family val="5"/>
    </font>
    <font>
      <sz val="10"/>
      <color indexed="17"/>
      <name val="Algerian"/>
      <family val="5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5.5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ck">
        <color indexed="60"/>
      </left>
      <right/>
      <top/>
      <bottom/>
      <diagonal/>
    </border>
    <border>
      <left/>
      <right style="thick">
        <color indexed="60"/>
      </right>
      <top/>
      <bottom/>
      <diagonal/>
    </border>
    <border>
      <left style="thick">
        <color indexed="60"/>
      </left>
      <right/>
      <top/>
      <bottom style="thick">
        <color indexed="10"/>
      </bottom>
      <diagonal/>
    </border>
    <border diagonalUp="1">
      <left style="thick">
        <color indexed="10"/>
      </left>
      <right style="medium">
        <color indexed="18"/>
      </right>
      <top style="thick">
        <color indexed="10"/>
      </top>
      <bottom style="medium">
        <color indexed="18"/>
      </bottom>
      <diagonal style="medium">
        <color indexed="18"/>
      </diagonal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Dashed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 diagonalDown="1">
      <left/>
      <right style="medium">
        <color indexed="18"/>
      </right>
      <top style="medium">
        <color indexed="18"/>
      </top>
      <bottom/>
      <diagonal style="medium">
        <color indexed="18"/>
      </diagonal>
    </border>
    <border diagonalUp="1">
      <left style="medium">
        <color indexed="18"/>
      </left>
      <right/>
      <top style="medium">
        <color indexed="18"/>
      </top>
      <bottom/>
      <diagonal style="medium">
        <color indexed="18"/>
      </diagonal>
    </border>
    <border>
      <left/>
      <right style="thick">
        <color indexed="18"/>
      </right>
      <top style="medium">
        <color indexed="18"/>
      </top>
      <bottom/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ck">
        <color indexed="18"/>
      </right>
      <top/>
      <bottom/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2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2" xfId="0" applyBorder="1"/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0" fillId="3" borderId="5" xfId="0" applyFont="1" applyFill="1" applyBorder="1" applyAlignment="1">
      <alignment wrapText="1"/>
    </xf>
    <xf numFmtId="0" fontId="0" fillId="0" borderId="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0" xfId="0" applyBorder="1"/>
    <xf numFmtId="0" fontId="2" fillId="0" borderId="11" xfId="0" applyFont="1" applyBorder="1"/>
    <xf numFmtId="2" fontId="0" fillId="0" borderId="0" xfId="0" applyNumberFormat="1" applyBorder="1" applyAlignment="1" applyProtection="1">
      <alignment horizontal="right" shrinkToFit="1"/>
      <protection locked="0"/>
    </xf>
    <xf numFmtId="2" fontId="2" fillId="0" borderId="0" xfId="0" applyNumberFormat="1" applyFont="1" applyBorder="1" applyAlignment="1" applyProtection="1">
      <alignment horizontal="right" shrinkToFit="1"/>
      <protection locked="0"/>
    </xf>
    <xf numFmtId="2" fontId="0" fillId="0" borderId="12" xfId="0" applyNumberFormat="1" applyFill="1" applyBorder="1" applyAlignment="1" applyProtection="1">
      <alignment horizontal="right" shrinkToFit="1"/>
      <protection locked="0"/>
    </xf>
    <xf numFmtId="0" fontId="0" fillId="0" borderId="13" xfId="0" applyBorder="1"/>
    <xf numFmtId="2" fontId="0" fillId="0" borderId="12" xfId="0" applyNumberFormat="1" applyBorder="1" applyAlignment="1" applyProtection="1">
      <alignment horizontal="right" shrinkToFit="1"/>
      <protection locked="0"/>
    </xf>
    <xf numFmtId="0" fontId="2" fillId="0" borderId="5" xfId="0" applyFont="1" applyBorder="1"/>
    <xf numFmtId="2" fontId="2" fillId="0" borderId="0" xfId="0" applyNumberFormat="1" applyFont="1" applyFill="1" applyBorder="1" applyAlignment="1" applyProtection="1">
      <alignment horizontal="right" shrinkToFit="1"/>
      <protection locked="0"/>
    </xf>
    <xf numFmtId="2" fontId="0" fillId="0" borderId="0" xfId="0" applyNumberFormat="1" applyFill="1" applyBorder="1" applyAlignment="1" applyProtection="1">
      <alignment horizontal="right" shrinkToFit="1"/>
      <protection locked="0"/>
    </xf>
    <xf numFmtId="0" fontId="2" fillId="0" borderId="13" xfId="0" applyFont="1" applyBorder="1"/>
    <xf numFmtId="0" fontId="2" fillId="0" borderId="5" xfId="1" applyFont="1" applyFill="1" applyBorder="1"/>
    <xf numFmtId="2" fontId="2" fillId="0" borderId="14" xfId="1" applyNumberFormat="1" applyFont="1" applyBorder="1" applyAlignment="1" applyProtection="1">
      <alignment horizontal="right" shrinkToFit="1"/>
      <protection locked="0"/>
    </xf>
    <xf numFmtId="2" fontId="2" fillId="0" borderId="15" xfId="1" applyNumberFormat="1" applyFont="1" applyBorder="1" applyAlignment="1" applyProtection="1">
      <alignment horizontal="right" shrinkToFit="1"/>
      <protection locked="0"/>
    </xf>
    <xf numFmtId="2" fontId="2" fillId="0" borderId="15" xfId="0" applyNumberFormat="1" applyFont="1" applyBorder="1" applyAlignment="1" applyProtection="1">
      <alignment horizontal="right"/>
      <protection locked="0"/>
    </xf>
    <xf numFmtId="2" fontId="2" fillId="0" borderId="15" xfId="1" applyNumberFormat="1" applyFont="1" applyFill="1" applyBorder="1" applyAlignment="1" applyProtection="1">
      <alignment horizontal="right" shrinkToFit="1"/>
      <protection locked="0"/>
    </xf>
    <xf numFmtId="2" fontId="2" fillId="0" borderId="16" xfId="1" applyNumberFormat="1" applyFont="1" applyBorder="1" applyAlignment="1" applyProtection="1">
      <alignment horizontal="right" shrinkToFit="1"/>
      <protection locked="0"/>
    </xf>
    <xf numFmtId="0" fontId="6" fillId="0" borderId="0" xfId="1"/>
    <xf numFmtId="0" fontId="2" fillId="0" borderId="0" xfId="0" applyFont="1"/>
    <xf numFmtId="2" fontId="2" fillId="4" borderId="17" xfId="2" applyNumberFormat="1" applyFill="1" applyBorder="1" applyAlignment="1">
      <alignment horizontal="right"/>
    </xf>
    <xf numFmtId="0" fontId="11" fillId="0" borderId="0" xfId="2" applyFont="1"/>
    <xf numFmtId="0" fontId="2" fillId="0" borderId="0" xfId="2"/>
    <xf numFmtId="0" fontId="2" fillId="4" borderId="17" xfId="2" applyNumberForma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3">
    <cellStyle name="Normal 2" xfId="2"/>
    <cellStyle name="Normalno" xfId="0" builtinId="0"/>
    <cellStyle name="RazinaRetka_1" xfId="1" builtinId="1" iLevel="0"/>
  </cellStyles>
  <dxfs count="12">
    <dxf>
      <font>
        <b val="0"/>
        <i val="0"/>
        <condense val="0"/>
        <extend val="0"/>
        <color auto="1"/>
      </font>
      <fill>
        <patternFill patternType="lightHorizontal">
          <fgColor indexed="15"/>
        </patternFill>
      </fill>
      <border>
        <left style="thin">
          <color indexed="48"/>
        </left>
        <right style="thin">
          <color indexed="48"/>
        </right>
        <top style="thin">
          <color indexed="48"/>
        </top>
        <bottom style="thin">
          <color indexed="48"/>
        </bottom>
      </border>
    </dxf>
    <dxf>
      <font>
        <b val="0"/>
        <i val="0"/>
        <condense val="0"/>
        <extend val="0"/>
        <color auto="1"/>
      </font>
      <fill>
        <patternFill patternType="lightHorizontal">
          <fgColor indexed="1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i val="0"/>
        <condense val="0"/>
        <extend val="0"/>
        <color auto="1"/>
      </font>
      <fill>
        <patternFill patternType="lightHorizontal">
          <fgColor indexed="1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 patternType="lightHorizontal">
          <fgColor indexed="15"/>
          <bgColor indexed="9"/>
        </patternFill>
      </fill>
      <border>
        <left style="thin">
          <color indexed="48"/>
        </left>
        <right style="thin">
          <color indexed="48"/>
        </right>
        <top style="thin">
          <color indexed="48"/>
        </top>
        <bottom style="thin">
          <color indexed="48"/>
        </bottom>
      </border>
    </dxf>
    <dxf>
      <font>
        <b val="0"/>
        <i val="0"/>
        <strike val="0"/>
        <condense val="0"/>
        <extend val="0"/>
        <color auto="1"/>
      </font>
      <fill>
        <patternFill patternType="lightHorizontal">
          <bgColor indexed="41"/>
        </patternFill>
      </fill>
      <border>
        <left style="thin">
          <color indexed="48"/>
        </left>
        <right style="thin">
          <color indexed="48"/>
        </right>
        <top style="thin">
          <color indexed="48"/>
        </top>
        <bottom style="thin">
          <color indexed="48"/>
        </bottom>
      </border>
    </dxf>
    <dxf>
      <font>
        <b val="0"/>
        <i val="0"/>
        <strike val="0"/>
        <condense val="0"/>
        <extend val="0"/>
        <u val="none"/>
        <color indexed="15"/>
      </font>
      <fill>
        <patternFill patternType="lightHorizontal">
          <fgColor indexed="1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i val="0"/>
        <condense val="0"/>
        <extend val="0"/>
        <color auto="1"/>
      </font>
      <fill>
        <patternFill patternType="lightHorizontal">
          <fgColor indexed="15"/>
        </patternFill>
      </fill>
      <border>
        <left style="thin">
          <color indexed="48"/>
        </left>
        <right style="thin">
          <color indexed="48"/>
        </right>
        <top style="thin">
          <color indexed="48"/>
        </top>
        <bottom style="thin">
          <color indexed="48"/>
        </bottom>
      </border>
    </dxf>
    <dxf>
      <font>
        <b val="0"/>
        <i val="0"/>
        <condense val="0"/>
        <extend val="0"/>
        <color auto="1"/>
      </font>
      <fill>
        <patternFill patternType="lightHorizontal">
          <fgColor indexed="1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i val="0"/>
        <condense val="0"/>
        <extend val="0"/>
        <color auto="1"/>
      </font>
      <fill>
        <patternFill patternType="lightHorizontal">
          <fgColor indexed="1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 patternType="lightHorizontal">
          <fgColor indexed="15"/>
          <bgColor indexed="9"/>
        </patternFill>
      </fill>
      <border>
        <left style="thin">
          <color indexed="48"/>
        </left>
        <right style="thin">
          <color indexed="48"/>
        </right>
        <top style="thin">
          <color indexed="48"/>
        </top>
        <bottom style="thin">
          <color indexed="48"/>
        </bottom>
      </border>
    </dxf>
    <dxf>
      <font>
        <b val="0"/>
        <i val="0"/>
        <strike val="0"/>
        <condense val="0"/>
        <extend val="0"/>
        <color auto="1"/>
      </font>
      <fill>
        <patternFill patternType="lightHorizontal">
          <bgColor indexed="41"/>
        </patternFill>
      </fill>
      <border>
        <left style="thin">
          <color indexed="48"/>
        </left>
        <right style="thin">
          <color indexed="48"/>
        </right>
        <top style="thin">
          <color indexed="48"/>
        </top>
        <bottom style="thin">
          <color indexed="48"/>
        </bottom>
      </border>
    </dxf>
    <dxf>
      <font>
        <b val="0"/>
        <i val="0"/>
        <strike val="0"/>
        <condense val="0"/>
        <extend val="0"/>
        <u val="none"/>
        <color indexed="15"/>
      </font>
      <fill>
        <patternFill patternType="lightHorizontal">
          <fgColor indexed="1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ve/work/school/ostalo/Excel/Vje&#382;be%20Excel/primje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nica 1"/>
      <sheetName val="stranica 2"/>
      <sheetName val="stranica 3"/>
      <sheetName val="stranica 4"/>
      <sheetName val="stranica 5"/>
      <sheetName val="stranica 6"/>
      <sheetName val="stranica 7"/>
    </sheetNames>
    <sheetDataSet>
      <sheetData sheetId="0">
        <row r="50">
          <cell r="C50">
            <v>5</v>
          </cell>
        </row>
        <row r="51">
          <cell r="C51">
            <v>6</v>
          </cell>
        </row>
        <row r="52">
          <cell r="C52">
            <v>2</v>
          </cell>
        </row>
        <row r="58">
          <cell r="B58">
            <v>4</v>
          </cell>
        </row>
      </sheetData>
      <sheetData sheetId="1" refreshError="1"/>
      <sheetData sheetId="2" refreshError="1"/>
      <sheetData sheetId="3">
        <row r="4">
          <cell r="U4">
            <v>35</v>
          </cell>
        </row>
      </sheetData>
      <sheetData sheetId="4">
        <row r="1">
          <cell r="A1">
            <v>5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P44"/>
  <sheetViews>
    <sheetView zoomScaleNormal="100" workbookViewId="0">
      <selection activeCell="Q16" sqref="Q16"/>
    </sheetView>
  </sheetViews>
  <sheetFormatPr defaultRowHeight="13.2" x14ac:dyDescent="0.25"/>
  <cols>
    <col min="1" max="1" width="2.109375" customWidth="1"/>
    <col min="2" max="2" width="12.109375" customWidth="1"/>
    <col min="3" max="3" width="8.44140625" customWidth="1"/>
    <col min="4" max="4" width="7.44140625" customWidth="1"/>
    <col min="5" max="5" width="7.109375" customWidth="1"/>
    <col min="6" max="6" width="9.44140625" customWidth="1"/>
    <col min="7" max="7" width="7.33203125" customWidth="1"/>
    <col min="8" max="8" width="7" customWidth="1"/>
    <col min="9" max="9" width="8.21875" customWidth="1"/>
    <col min="10" max="10" width="8.5546875" customWidth="1"/>
    <col min="11" max="11" width="5.5546875" customWidth="1"/>
    <col min="12" max="12" width="9.6640625" customWidth="1"/>
    <col min="13" max="13" width="7.109375" customWidth="1"/>
    <col min="14" max="14" width="8.33203125" customWidth="1"/>
  </cols>
  <sheetData>
    <row r="1" spans="2:16" x14ac:dyDescent="0.25">
      <c r="B1" s="1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2:16" ht="13.8" thickBot="1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6" ht="44.4" thickTop="1" thickBot="1" x14ac:dyDescent="0.35">
      <c r="B3" s="5" t="s">
        <v>1</v>
      </c>
      <c r="C3" s="6" t="s">
        <v>2</v>
      </c>
      <c r="D3" s="7" t="s">
        <v>3</v>
      </c>
      <c r="E3" s="6" t="s">
        <v>4</v>
      </c>
      <c r="F3" s="8" t="s">
        <v>5</v>
      </c>
      <c r="G3" s="6" t="s">
        <v>6</v>
      </c>
      <c r="H3" s="6" t="s">
        <v>7</v>
      </c>
      <c r="I3" s="6" t="s">
        <v>8</v>
      </c>
      <c r="J3" s="9" t="s">
        <v>9</v>
      </c>
      <c r="K3" s="6" t="s">
        <v>10</v>
      </c>
      <c r="L3" s="10" t="s">
        <v>11</v>
      </c>
      <c r="M3" s="6" t="s">
        <v>12</v>
      </c>
      <c r="N3" s="11" t="s">
        <v>13</v>
      </c>
    </row>
    <row r="4" spans="2:16" ht="10.5" customHeight="1" thickBot="1" x14ac:dyDescent="0.3">
      <c r="B4" s="12"/>
      <c r="C4" s="13"/>
      <c r="D4" s="13"/>
      <c r="E4" s="13"/>
      <c r="F4" s="13"/>
      <c r="H4" s="14"/>
      <c r="I4" s="15"/>
      <c r="J4" s="13"/>
      <c r="K4" s="13"/>
      <c r="L4" s="13"/>
      <c r="M4" s="13"/>
      <c r="N4" s="16"/>
    </row>
    <row r="5" spans="2:16" ht="13.8" thickBot="1" x14ac:dyDescent="0.3">
      <c r="B5" s="17" t="s">
        <v>14</v>
      </c>
      <c r="C5" s="18">
        <v>45</v>
      </c>
      <c r="D5" s="19">
        <v>53.78</v>
      </c>
      <c r="E5" s="18">
        <v>66</v>
      </c>
      <c r="F5" s="18">
        <v>63</v>
      </c>
      <c r="G5" s="18">
        <v>65</v>
      </c>
      <c r="H5" s="18">
        <v>78</v>
      </c>
      <c r="I5" s="18">
        <v>76</v>
      </c>
      <c r="J5" s="18">
        <v>71</v>
      </c>
      <c r="K5" s="18">
        <v>73</v>
      </c>
      <c r="L5" s="18">
        <v>74</v>
      </c>
      <c r="M5" s="18">
        <v>62</v>
      </c>
      <c r="N5" s="20">
        <v>68</v>
      </c>
    </row>
    <row r="6" spans="2:16" ht="13.8" thickBot="1" x14ac:dyDescent="0.3">
      <c r="B6" s="21" t="s">
        <v>15</v>
      </c>
      <c r="C6" s="18">
        <v>-1</v>
      </c>
      <c r="D6" s="18">
        <v>5</v>
      </c>
      <c r="E6" s="18">
        <v>3</v>
      </c>
      <c r="F6" s="18">
        <v>9</v>
      </c>
      <c r="G6" s="18">
        <v>-2</v>
      </c>
      <c r="H6" s="18">
        <v>4</v>
      </c>
      <c r="I6" s="18">
        <v>-0.34</v>
      </c>
      <c r="J6" s="18">
        <v>-5</v>
      </c>
      <c r="K6" s="18">
        <v>4</v>
      </c>
      <c r="L6" s="18">
        <v>8</v>
      </c>
      <c r="M6" s="19">
        <v>9.09</v>
      </c>
      <c r="N6" s="22">
        <v>2</v>
      </c>
    </row>
    <row r="7" spans="2:16" ht="13.8" thickBot="1" x14ac:dyDescent="0.3">
      <c r="B7" s="23" t="s">
        <v>16</v>
      </c>
      <c r="C7" s="19" t="s">
        <v>17</v>
      </c>
      <c r="D7" s="19">
        <v>8.2200000000000006</v>
      </c>
      <c r="E7" s="19">
        <v>9.02</v>
      </c>
      <c r="F7" s="19">
        <v>19.7</v>
      </c>
      <c r="G7" s="19">
        <v>27.22</v>
      </c>
      <c r="H7" s="24">
        <v>35.340000000000003</v>
      </c>
      <c r="I7" s="19">
        <v>31.55</v>
      </c>
      <c r="J7" s="18">
        <v>26.09</v>
      </c>
      <c r="K7" s="18">
        <v>25</v>
      </c>
      <c r="L7" s="18">
        <v>19</v>
      </c>
      <c r="M7" s="18">
        <v>22</v>
      </c>
      <c r="N7" s="22">
        <v>18</v>
      </c>
    </row>
    <row r="8" spans="2:16" ht="13.8" thickBot="1" x14ac:dyDescent="0.3">
      <c r="B8" s="17" t="s">
        <v>18</v>
      </c>
      <c r="C8" s="18">
        <v>11</v>
      </c>
      <c r="D8" s="18">
        <v>7</v>
      </c>
      <c r="E8" s="18">
        <v>12</v>
      </c>
      <c r="F8" s="18">
        <v>27</v>
      </c>
      <c r="G8" s="25">
        <v>10</v>
      </c>
      <c r="H8" s="25">
        <v>12</v>
      </c>
      <c r="I8" s="25">
        <v>18</v>
      </c>
      <c r="J8" s="25">
        <v>19</v>
      </c>
      <c r="K8" s="18">
        <v>13</v>
      </c>
      <c r="L8" s="25">
        <v>15</v>
      </c>
      <c r="M8" s="18">
        <v>14</v>
      </c>
      <c r="N8" s="22">
        <v>11</v>
      </c>
    </row>
    <row r="9" spans="2:16" ht="13.8" thickBot="1" x14ac:dyDescent="0.3">
      <c r="B9" s="26" t="s">
        <v>19</v>
      </c>
      <c r="C9" s="18">
        <v>12</v>
      </c>
      <c r="D9" s="18">
        <v>5</v>
      </c>
      <c r="E9" s="18">
        <v>9</v>
      </c>
      <c r="F9" s="18">
        <v>25</v>
      </c>
      <c r="G9" s="19">
        <v>29.99</v>
      </c>
      <c r="H9" s="24">
        <v>23.04</v>
      </c>
      <c r="I9" s="18">
        <v>18</v>
      </c>
      <c r="J9" s="18">
        <v>24</v>
      </c>
      <c r="K9" s="18">
        <v>19</v>
      </c>
      <c r="L9" s="19">
        <v>17.190000000000001</v>
      </c>
      <c r="M9" s="18">
        <v>10</v>
      </c>
      <c r="N9" s="22">
        <v>8</v>
      </c>
    </row>
    <row r="10" spans="2:16" ht="13.8" thickBot="1" x14ac:dyDescent="0.3">
      <c r="B10" s="23" t="s">
        <v>20</v>
      </c>
      <c r="C10" s="18">
        <v>79</v>
      </c>
      <c r="D10" s="19">
        <v>60.89</v>
      </c>
      <c r="E10" s="18">
        <v>59</v>
      </c>
      <c r="F10" s="18">
        <v>75</v>
      </c>
      <c r="G10" s="18">
        <v>82</v>
      </c>
      <c r="H10" s="25">
        <v>76</v>
      </c>
      <c r="I10" s="18">
        <v>90</v>
      </c>
      <c r="J10" s="18">
        <v>84</v>
      </c>
      <c r="K10" s="18">
        <v>67</v>
      </c>
      <c r="L10" s="18">
        <v>54</v>
      </c>
      <c r="M10" s="18">
        <v>67</v>
      </c>
      <c r="N10" s="22">
        <v>92</v>
      </c>
    </row>
    <row r="11" spans="2:16" ht="13.8" thickBot="1" x14ac:dyDescent="0.3">
      <c r="B11" s="27" t="s">
        <v>21</v>
      </c>
      <c r="C11" s="28">
        <v>1</v>
      </c>
      <c r="D11" s="29">
        <v>7</v>
      </c>
      <c r="E11" s="29">
        <v>3</v>
      </c>
      <c r="F11" s="29">
        <v>4</v>
      </c>
      <c r="G11" s="29">
        <v>2</v>
      </c>
      <c r="H11" s="30">
        <v>4</v>
      </c>
      <c r="I11" s="31">
        <v>6</v>
      </c>
      <c r="J11" s="30">
        <v>9</v>
      </c>
      <c r="K11" s="30">
        <v>11</v>
      </c>
      <c r="L11" s="30">
        <v>8</v>
      </c>
      <c r="M11" s="30">
        <v>5</v>
      </c>
      <c r="N11" s="32">
        <v>7</v>
      </c>
      <c r="O11" s="33"/>
      <c r="P11" s="33"/>
    </row>
    <row r="13" spans="2:16" x14ac:dyDescent="0.25">
      <c r="B13" s="34"/>
    </row>
    <row r="14" spans="2:16" x14ac:dyDescent="0.25">
      <c r="B14" s="35"/>
      <c r="C14" s="36" t="s">
        <v>22</v>
      </c>
      <c r="D14" s="37"/>
      <c r="E14" s="37"/>
      <c r="F14" s="37"/>
      <c r="I14" s="38"/>
      <c r="J14" s="36" t="s">
        <v>23</v>
      </c>
      <c r="M14" s="37"/>
    </row>
    <row r="15" spans="2:16" x14ac:dyDescent="0.25">
      <c r="B15" s="38"/>
      <c r="C15" s="36" t="s">
        <v>24</v>
      </c>
      <c r="D15" s="37"/>
      <c r="E15" s="37"/>
      <c r="F15" s="37"/>
      <c r="I15" s="38"/>
      <c r="J15" s="36" t="s">
        <v>25</v>
      </c>
      <c r="M15" s="37"/>
    </row>
    <row r="16" spans="2:16" x14ac:dyDescent="0.25">
      <c r="B16" s="35"/>
      <c r="C16" s="36" t="s">
        <v>26</v>
      </c>
      <c r="D16" s="37"/>
      <c r="E16" s="37"/>
      <c r="F16" s="37"/>
      <c r="I16" s="38"/>
      <c r="J16" s="36" t="s">
        <v>27</v>
      </c>
      <c r="M16" s="37"/>
    </row>
    <row r="17" spans="2:13" x14ac:dyDescent="0.25">
      <c r="B17" s="35"/>
      <c r="C17" s="36" t="s">
        <v>28</v>
      </c>
      <c r="D17" s="37"/>
      <c r="E17" s="37"/>
      <c r="F17" s="37"/>
      <c r="I17" s="38"/>
      <c r="J17" s="36" t="s">
        <v>29</v>
      </c>
      <c r="M17" s="37"/>
    </row>
    <row r="18" spans="2:13" x14ac:dyDescent="0.25">
      <c r="B18" s="38"/>
      <c r="C18" s="36" t="s">
        <v>30</v>
      </c>
      <c r="D18" s="37"/>
      <c r="E18" s="37"/>
      <c r="F18" s="37"/>
      <c r="I18" s="38"/>
      <c r="J18" s="36" t="s">
        <v>31</v>
      </c>
      <c r="M18" s="37"/>
    </row>
    <row r="19" spans="2:13" x14ac:dyDescent="0.25">
      <c r="B19" s="35"/>
      <c r="C19" s="36" t="s">
        <v>32</v>
      </c>
      <c r="D19" s="37"/>
      <c r="E19" s="37"/>
      <c r="F19" s="37"/>
      <c r="I19" s="38"/>
      <c r="J19" s="36" t="s">
        <v>33</v>
      </c>
      <c r="M19" s="37"/>
    </row>
    <row r="20" spans="2:13" x14ac:dyDescent="0.25">
      <c r="B20" s="35"/>
      <c r="C20" s="36" t="s">
        <v>34</v>
      </c>
      <c r="D20" s="37"/>
      <c r="E20" s="37"/>
      <c r="F20" s="37"/>
      <c r="I20" s="38"/>
      <c r="J20" s="36" t="s">
        <v>35</v>
      </c>
      <c r="M20" s="37"/>
    </row>
    <row r="21" spans="2:13" x14ac:dyDescent="0.25">
      <c r="B21" s="35"/>
      <c r="C21" s="36" t="s">
        <v>36</v>
      </c>
      <c r="E21" s="37"/>
      <c r="F21" s="37"/>
      <c r="I21" s="38"/>
      <c r="J21" s="36" t="s">
        <v>37</v>
      </c>
      <c r="M21" s="37"/>
    </row>
    <row r="22" spans="2:13" x14ac:dyDescent="0.25">
      <c r="B22" s="35"/>
      <c r="C22" s="36" t="s">
        <v>38</v>
      </c>
      <c r="D22" s="37"/>
      <c r="E22" s="37"/>
      <c r="F22" s="37"/>
      <c r="I22" s="38"/>
      <c r="J22" s="36" t="s">
        <v>39</v>
      </c>
      <c r="M22" s="37"/>
    </row>
    <row r="23" spans="2:13" x14ac:dyDescent="0.25">
      <c r="B23" s="38"/>
      <c r="C23" s="36" t="s">
        <v>40</v>
      </c>
      <c r="D23" s="37"/>
      <c r="E23" s="37"/>
      <c r="F23" s="37"/>
      <c r="I23" s="35"/>
      <c r="J23" s="36" t="s">
        <v>41</v>
      </c>
      <c r="M23" s="37"/>
    </row>
    <row r="24" spans="2:13" x14ac:dyDescent="0.25">
      <c r="B24" s="35"/>
      <c r="C24" s="36" t="s">
        <v>42</v>
      </c>
      <c r="D24" s="37"/>
      <c r="E24" s="37"/>
      <c r="F24" s="37"/>
      <c r="I24" s="38"/>
      <c r="J24" s="36" t="s">
        <v>43</v>
      </c>
      <c r="M24" s="37"/>
    </row>
    <row r="25" spans="2:13" x14ac:dyDescent="0.25">
      <c r="B25" s="35"/>
      <c r="C25" s="36" t="s">
        <v>44</v>
      </c>
      <c r="D25" s="37"/>
      <c r="E25" s="37"/>
      <c r="F25" s="37"/>
      <c r="I25" s="35"/>
      <c r="J25" s="36" t="s">
        <v>45</v>
      </c>
      <c r="M25" s="37"/>
    </row>
    <row r="26" spans="2:13" x14ac:dyDescent="0.25">
      <c r="B26" s="35"/>
      <c r="C26" s="36" t="s">
        <v>46</v>
      </c>
      <c r="E26" s="37"/>
      <c r="F26" s="37"/>
      <c r="I26" s="35"/>
      <c r="J26" s="36" t="s">
        <v>47</v>
      </c>
      <c r="M26" s="37"/>
    </row>
    <row r="27" spans="2:13" x14ac:dyDescent="0.25">
      <c r="B27" s="38"/>
      <c r="C27" s="36" t="s">
        <v>48</v>
      </c>
      <c r="D27" s="37"/>
      <c r="E27" s="37"/>
      <c r="F27" s="37"/>
      <c r="I27" s="38"/>
      <c r="J27" s="36" t="s">
        <v>49</v>
      </c>
      <c r="M27" s="37"/>
    </row>
    <row r="28" spans="2:13" x14ac:dyDescent="0.25">
      <c r="B28" s="38"/>
      <c r="C28" s="36" t="s">
        <v>50</v>
      </c>
      <c r="F28" s="37"/>
      <c r="I28" s="38"/>
      <c r="J28" s="36" t="s">
        <v>51</v>
      </c>
      <c r="M28" s="37"/>
    </row>
    <row r="29" spans="2:13" x14ac:dyDescent="0.25">
      <c r="B29" s="38"/>
      <c r="C29" s="36" t="s">
        <v>52</v>
      </c>
      <c r="F29" s="37"/>
      <c r="I29" s="38"/>
      <c r="J29" s="36" t="s">
        <v>53</v>
      </c>
      <c r="M29" s="37"/>
    </row>
    <row r="30" spans="2:13" x14ac:dyDescent="0.25">
      <c r="B30">
        <f>SUM(B14:B29)</f>
        <v>0</v>
      </c>
      <c r="C30" s="34" t="s">
        <v>54</v>
      </c>
      <c r="F30" s="37"/>
      <c r="I30">
        <f>SUM(I14:I29)</f>
        <v>0</v>
      </c>
      <c r="J30" s="34" t="s">
        <v>55</v>
      </c>
      <c r="M30" s="37"/>
    </row>
    <row r="31" spans="2:13" x14ac:dyDescent="0.25">
      <c r="F31" s="37"/>
    </row>
    <row r="32" spans="2:13" x14ac:dyDescent="0.25">
      <c r="F32" s="37"/>
    </row>
    <row r="33" spans="6:6" x14ac:dyDescent="0.25">
      <c r="F33" s="37"/>
    </row>
    <row r="34" spans="6:6" x14ac:dyDescent="0.25">
      <c r="F34" s="37"/>
    </row>
    <row r="35" spans="6:6" x14ac:dyDescent="0.25">
      <c r="F35" s="37"/>
    </row>
    <row r="36" spans="6:6" x14ac:dyDescent="0.25">
      <c r="F36" s="37"/>
    </row>
    <row r="37" spans="6:6" x14ac:dyDescent="0.25">
      <c r="F37" s="37"/>
    </row>
    <row r="38" spans="6:6" x14ac:dyDescent="0.25">
      <c r="F38" s="37"/>
    </row>
    <row r="39" spans="6:6" x14ac:dyDescent="0.25">
      <c r="F39" s="37"/>
    </row>
    <row r="40" spans="6:6" x14ac:dyDescent="0.25">
      <c r="F40" s="37"/>
    </row>
    <row r="41" spans="6:6" x14ac:dyDescent="0.25">
      <c r="F41" s="37"/>
    </row>
    <row r="42" spans="6:6" x14ac:dyDescent="0.25">
      <c r="F42" s="37"/>
    </row>
    <row r="43" spans="6:6" x14ac:dyDescent="0.25">
      <c r="F43" s="37"/>
    </row>
    <row r="44" spans="6:6" x14ac:dyDescent="0.25">
      <c r="F44" s="37"/>
    </row>
  </sheetData>
  <mergeCells count="1">
    <mergeCell ref="B1:N1"/>
  </mergeCells>
  <conditionalFormatting sqref="C6:N6">
    <cfRule type="cellIs" dxfId="11" priority="6" stopIfTrue="1" operator="between">
      <formula>50</formula>
      <formula>100</formula>
    </cfRule>
  </conditionalFormatting>
  <conditionalFormatting sqref="C7:N7 L8">
    <cfRule type="cellIs" dxfId="10" priority="5" stopIfTrue="1" operator="between">
      <formula>55</formula>
      <formula>100</formula>
    </cfRule>
  </conditionalFormatting>
  <conditionalFormatting sqref="M8:N8 C8:K8">
    <cfRule type="cellIs" dxfId="9" priority="4" stopIfTrue="1" operator="between">
      <formula>30</formula>
      <formula>80</formula>
    </cfRule>
  </conditionalFormatting>
  <conditionalFormatting sqref="C9:N9">
    <cfRule type="cellIs" dxfId="8" priority="3" stopIfTrue="1" operator="between">
      <formula>30</formula>
      <formula>70</formula>
    </cfRule>
  </conditionalFormatting>
  <conditionalFormatting sqref="C10:N10">
    <cfRule type="cellIs" dxfId="7" priority="2" stopIfTrue="1" operator="between">
      <formula>100</formula>
      <formula>300</formula>
    </cfRule>
  </conditionalFormatting>
  <conditionalFormatting sqref="C11:G11 N11 I11">
    <cfRule type="cellIs" dxfId="6" priority="1" stopIfTrue="1" operator="between">
      <formula>150</formula>
      <formula>500</formula>
    </cfRule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1:P44"/>
  <sheetViews>
    <sheetView tabSelected="1" zoomScaleNormal="100" workbookViewId="0">
      <selection activeCell="R11" sqref="R11"/>
    </sheetView>
  </sheetViews>
  <sheetFormatPr defaultRowHeight="13.2" x14ac:dyDescent="0.25"/>
  <cols>
    <col min="1" max="1" width="2.109375" customWidth="1"/>
    <col min="2" max="2" width="12.109375" customWidth="1"/>
    <col min="3" max="3" width="8.44140625" customWidth="1"/>
    <col min="4" max="4" width="8.6640625" customWidth="1"/>
    <col min="5" max="5" width="7.109375" customWidth="1"/>
    <col min="6" max="6" width="9.44140625" customWidth="1"/>
    <col min="7" max="7" width="7.33203125" customWidth="1"/>
    <col min="8" max="8" width="7" customWidth="1"/>
    <col min="9" max="9" width="7.109375" customWidth="1"/>
    <col min="10" max="10" width="8.5546875" customWidth="1"/>
    <col min="11" max="11" width="5.5546875" customWidth="1"/>
    <col min="12" max="12" width="9.6640625" customWidth="1"/>
    <col min="13" max="13" width="7.109375" customWidth="1"/>
    <col min="14" max="14" width="8.33203125" customWidth="1"/>
    <col min="257" max="257" width="2.109375" customWidth="1"/>
    <col min="258" max="258" width="12.109375" customWidth="1"/>
    <col min="259" max="259" width="8.44140625" customWidth="1"/>
    <col min="260" max="260" width="8.6640625" customWidth="1"/>
    <col min="261" max="261" width="7.109375" customWidth="1"/>
    <col min="262" max="262" width="9.44140625" customWidth="1"/>
    <col min="263" max="263" width="7.33203125" customWidth="1"/>
    <col min="264" max="264" width="7" customWidth="1"/>
    <col min="265" max="265" width="7.109375" customWidth="1"/>
    <col min="266" max="266" width="8.5546875" customWidth="1"/>
    <col min="267" max="267" width="5.5546875" customWidth="1"/>
    <col min="268" max="268" width="9.6640625" customWidth="1"/>
    <col min="269" max="269" width="7.109375" customWidth="1"/>
    <col min="270" max="270" width="8.33203125" customWidth="1"/>
    <col min="513" max="513" width="2.109375" customWidth="1"/>
    <col min="514" max="514" width="12.109375" customWidth="1"/>
    <col min="515" max="515" width="8.44140625" customWidth="1"/>
    <col min="516" max="516" width="8.6640625" customWidth="1"/>
    <col min="517" max="517" width="7.109375" customWidth="1"/>
    <col min="518" max="518" width="9.44140625" customWidth="1"/>
    <col min="519" max="519" width="7.33203125" customWidth="1"/>
    <col min="520" max="520" width="7" customWidth="1"/>
    <col min="521" max="521" width="7.109375" customWidth="1"/>
    <col min="522" max="522" width="8.5546875" customWidth="1"/>
    <col min="523" max="523" width="5.5546875" customWidth="1"/>
    <col min="524" max="524" width="9.6640625" customWidth="1"/>
    <col min="525" max="525" width="7.109375" customWidth="1"/>
    <col min="526" max="526" width="8.33203125" customWidth="1"/>
    <col min="769" max="769" width="2.109375" customWidth="1"/>
    <col min="770" max="770" width="12.109375" customWidth="1"/>
    <col min="771" max="771" width="8.44140625" customWidth="1"/>
    <col min="772" max="772" width="8.6640625" customWidth="1"/>
    <col min="773" max="773" width="7.109375" customWidth="1"/>
    <col min="774" max="774" width="9.44140625" customWidth="1"/>
    <col min="775" max="775" width="7.33203125" customWidth="1"/>
    <col min="776" max="776" width="7" customWidth="1"/>
    <col min="777" max="777" width="7.109375" customWidth="1"/>
    <col min="778" max="778" width="8.5546875" customWidth="1"/>
    <col min="779" max="779" width="5.5546875" customWidth="1"/>
    <col min="780" max="780" width="9.6640625" customWidth="1"/>
    <col min="781" max="781" width="7.109375" customWidth="1"/>
    <col min="782" max="782" width="8.33203125" customWidth="1"/>
    <col min="1025" max="1025" width="2.109375" customWidth="1"/>
    <col min="1026" max="1026" width="12.109375" customWidth="1"/>
    <col min="1027" max="1027" width="8.44140625" customWidth="1"/>
    <col min="1028" max="1028" width="8.6640625" customWidth="1"/>
    <col min="1029" max="1029" width="7.109375" customWidth="1"/>
    <col min="1030" max="1030" width="9.44140625" customWidth="1"/>
    <col min="1031" max="1031" width="7.33203125" customWidth="1"/>
    <col min="1032" max="1032" width="7" customWidth="1"/>
    <col min="1033" max="1033" width="7.109375" customWidth="1"/>
    <col min="1034" max="1034" width="8.5546875" customWidth="1"/>
    <col min="1035" max="1035" width="5.5546875" customWidth="1"/>
    <col min="1036" max="1036" width="9.6640625" customWidth="1"/>
    <col min="1037" max="1037" width="7.109375" customWidth="1"/>
    <col min="1038" max="1038" width="8.33203125" customWidth="1"/>
    <col min="1281" max="1281" width="2.109375" customWidth="1"/>
    <col min="1282" max="1282" width="12.109375" customWidth="1"/>
    <col min="1283" max="1283" width="8.44140625" customWidth="1"/>
    <col min="1284" max="1284" width="8.6640625" customWidth="1"/>
    <col min="1285" max="1285" width="7.109375" customWidth="1"/>
    <col min="1286" max="1286" width="9.44140625" customWidth="1"/>
    <col min="1287" max="1287" width="7.33203125" customWidth="1"/>
    <col min="1288" max="1288" width="7" customWidth="1"/>
    <col min="1289" max="1289" width="7.109375" customWidth="1"/>
    <col min="1290" max="1290" width="8.5546875" customWidth="1"/>
    <col min="1291" max="1291" width="5.5546875" customWidth="1"/>
    <col min="1292" max="1292" width="9.6640625" customWidth="1"/>
    <col min="1293" max="1293" width="7.109375" customWidth="1"/>
    <col min="1294" max="1294" width="8.33203125" customWidth="1"/>
    <col min="1537" max="1537" width="2.109375" customWidth="1"/>
    <col min="1538" max="1538" width="12.109375" customWidth="1"/>
    <col min="1539" max="1539" width="8.44140625" customWidth="1"/>
    <col min="1540" max="1540" width="8.6640625" customWidth="1"/>
    <col min="1541" max="1541" width="7.109375" customWidth="1"/>
    <col min="1542" max="1542" width="9.44140625" customWidth="1"/>
    <col min="1543" max="1543" width="7.33203125" customWidth="1"/>
    <col min="1544" max="1544" width="7" customWidth="1"/>
    <col min="1545" max="1545" width="7.109375" customWidth="1"/>
    <col min="1546" max="1546" width="8.5546875" customWidth="1"/>
    <col min="1547" max="1547" width="5.5546875" customWidth="1"/>
    <col min="1548" max="1548" width="9.6640625" customWidth="1"/>
    <col min="1549" max="1549" width="7.109375" customWidth="1"/>
    <col min="1550" max="1550" width="8.33203125" customWidth="1"/>
    <col min="1793" max="1793" width="2.109375" customWidth="1"/>
    <col min="1794" max="1794" width="12.109375" customWidth="1"/>
    <col min="1795" max="1795" width="8.44140625" customWidth="1"/>
    <col min="1796" max="1796" width="8.6640625" customWidth="1"/>
    <col min="1797" max="1797" width="7.109375" customWidth="1"/>
    <col min="1798" max="1798" width="9.44140625" customWidth="1"/>
    <col min="1799" max="1799" width="7.33203125" customWidth="1"/>
    <col min="1800" max="1800" width="7" customWidth="1"/>
    <col min="1801" max="1801" width="7.109375" customWidth="1"/>
    <col min="1802" max="1802" width="8.5546875" customWidth="1"/>
    <col min="1803" max="1803" width="5.5546875" customWidth="1"/>
    <col min="1804" max="1804" width="9.6640625" customWidth="1"/>
    <col min="1805" max="1805" width="7.109375" customWidth="1"/>
    <col min="1806" max="1806" width="8.33203125" customWidth="1"/>
    <col min="2049" max="2049" width="2.109375" customWidth="1"/>
    <col min="2050" max="2050" width="12.109375" customWidth="1"/>
    <col min="2051" max="2051" width="8.44140625" customWidth="1"/>
    <col min="2052" max="2052" width="8.6640625" customWidth="1"/>
    <col min="2053" max="2053" width="7.109375" customWidth="1"/>
    <col min="2054" max="2054" width="9.44140625" customWidth="1"/>
    <col min="2055" max="2055" width="7.33203125" customWidth="1"/>
    <col min="2056" max="2056" width="7" customWidth="1"/>
    <col min="2057" max="2057" width="7.109375" customWidth="1"/>
    <col min="2058" max="2058" width="8.5546875" customWidth="1"/>
    <col min="2059" max="2059" width="5.5546875" customWidth="1"/>
    <col min="2060" max="2060" width="9.6640625" customWidth="1"/>
    <col min="2061" max="2061" width="7.109375" customWidth="1"/>
    <col min="2062" max="2062" width="8.33203125" customWidth="1"/>
    <col min="2305" max="2305" width="2.109375" customWidth="1"/>
    <col min="2306" max="2306" width="12.109375" customWidth="1"/>
    <col min="2307" max="2307" width="8.44140625" customWidth="1"/>
    <col min="2308" max="2308" width="8.6640625" customWidth="1"/>
    <col min="2309" max="2309" width="7.109375" customWidth="1"/>
    <col min="2310" max="2310" width="9.44140625" customWidth="1"/>
    <col min="2311" max="2311" width="7.33203125" customWidth="1"/>
    <col min="2312" max="2312" width="7" customWidth="1"/>
    <col min="2313" max="2313" width="7.109375" customWidth="1"/>
    <col min="2314" max="2314" width="8.5546875" customWidth="1"/>
    <col min="2315" max="2315" width="5.5546875" customWidth="1"/>
    <col min="2316" max="2316" width="9.6640625" customWidth="1"/>
    <col min="2317" max="2317" width="7.109375" customWidth="1"/>
    <col min="2318" max="2318" width="8.33203125" customWidth="1"/>
    <col min="2561" max="2561" width="2.109375" customWidth="1"/>
    <col min="2562" max="2562" width="12.109375" customWidth="1"/>
    <col min="2563" max="2563" width="8.44140625" customWidth="1"/>
    <col min="2564" max="2564" width="8.6640625" customWidth="1"/>
    <col min="2565" max="2565" width="7.109375" customWidth="1"/>
    <col min="2566" max="2566" width="9.44140625" customWidth="1"/>
    <col min="2567" max="2567" width="7.33203125" customWidth="1"/>
    <col min="2568" max="2568" width="7" customWidth="1"/>
    <col min="2569" max="2569" width="7.109375" customWidth="1"/>
    <col min="2570" max="2570" width="8.5546875" customWidth="1"/>
    <col min="2571" max="2571" width="5.5546875" customWidth="1"/>
    <col min="2572" max="2572" width="9.6640625" customWidth="1"/>
    <col min="2573" max="2573" width="7.109375" customWidth="1"/>
    <col min="2574" max="2574" width="8.33203125" customWidth="1"/>
    <col min="2817" max="2817" width="2.109375" customWidth="1"/>
    <col min="2818" max="2818" width="12.109375" customWidth="1"/>
    <col min="2819" max="2819" width="8.44140625" customWidth="1"/>
    <col min="2820" max="2820" width="8.6640625" customWidth="1"/>
    <col min="2821" max="2821" width="7.109375" customWidth="1"/>
    <col min="2822" max="2822" width="9.44140625" customWidth="1"/>
    <col min="2823" max="2823" width="7.33203125" customWidth="1"/>
    <col min="2824" max="2824" width="7" customWidth="1"/>
    <col min="2825" max="2825" width="7.109375" customWidth="1"/>
    <col min="2826" max="2826" width="8.5546875" customWidth="1"/>
    <col min="2827" max="2827" width="5.5546875" customWidth="1"/>
    <col min="2828" max="2828" width="9.6640625" customWidth="1"/>
    <col min="2829" max="2829" width="7.109375" customWidth="1"/>
    <col min="2830" max="2830" width="8.33203125" customWidth="1"/>
    <col min="3073" max="3073" width="2.109375" customWidth="1"/>
    <col min="3074" max="3074" width="12.109375" customWidth="1"/>
    <col min="3075" max="3075" width="8.44140625" customWidth="1"/>
    <col min="3076" max="3076" width="8.6640625" customWidth="1"/>
    <col min="3077" max="3077" width="7.109375" customWidth="1"/>
    <col min="3078" max="3078" width="9.44140625" customWidth="1"/>
    <col min="3079" max="3079" width="7.33203125" customWidth="1"/>
    <col min="3080" max="3080" width="7" customWidth="1"/>
    <col min="3081" max="3081" width="7.109375" customWidth="1"/>
    <col min="3082" max="3082" width="8.5546875" customWidth="1"/>
    <col min="3083" max="3083" width="5.5546875" customWidth="1"/>
    <col min="3084" max="3084" width="9.6640625" customWidth="1"/>
    <col min="3085" max="3085" width="7.109375" customWidth="1"/>
    <col min="3086" max="3086" width="8.33203125" customWidth="1"/>
    <col min="3329" max="3329" width="2.109375" customWidth="1"/>
    <col min="3330" max="3330" width="12.109375" customWidth="1"/>
    <col min="3331" max="3331" width="8.44140625" customWidth="1"/>
    <col min="3332" max="3332" width="8.6640625" customWidth="1"/>
    <col min="3333" max="3333" width="7.109375" customWidth="1"/>
    <col min="3334" max="3334" width="9.44140625" customWidth="1"/>
    <col min="3335" max="3335" width="7.33203125" customWidth="1"/>
    <col min="3336" max="3336" width="7" customWidth="1"/>
    <col min="3337" max="3337" width="7.109375" customWidth="1"/>
    <col min="3338" max="3338" width="8.5546875" customWidth="1"/>
    <col min="3339" max="3339" width="5.5546875" customWidth="1"/>
    <col min="3340" max="3340" width="9.6640625" customWidth="1"/>
    <col min="3341" max="3341" width="7.109375" customWidth="1"/>
    <col min="3342" max="3342" width="8.33203125" customWidth="1"/>
    <col min="3585" max="3585" width="2.109375" customWidth="1"/>
    <col min="3586" max="3586" width="12.109375" customWidth="1"/>
    <col min="3587" max="3587" width="8.44140625" customWidth="1"/>
    <col min="3588" max="3588" width="8.6640625" customWidth="1"/>
    <col min="3589" max="3589" width="7.109375" customWidth="1"/>
    <col min="3590" max="3590" width="9.44140625" customWidth="1"/>
    <col min="3591" max="3591" width="7.33203125" customWidth="1"/>
    <col min="3592" max="3592" width="7" customWidth="1"/>
    <col min="3593" max="3593" width="7.109375" customWidth="1"/>
    <col min="3594" max="3594" width="8.5546875" customWidth="1"/>
    <col min="3595" max="3595" width="5.5546875" customWidth="1"/>
    <col min="3596" max="3596" width="9.6640625" customWidth="1"/>
    <col min="3597" max="3597" width="7.109375" customWidth="1"/>
    <col min="3598" max="3598" width="8.33203125" customWidth="1"/>
    <col min="3841" max="3841" width="2.109375" customWidth="1"/>
    <col min="3842" max="3842" width="12.109375" customWidth="1"/>
    <col min="3843" max="3843" width="8.44140625" customWidth="1"/>
    <col min="3844" max="3844" width="8.6640625" customWidth="1"/>
    <col min="3845" max="3845" width="7.109375" customWidth="1"/>
    <col min="3846" max="3846" width="9.44140625" customWidth="1"/>
    <col min="3847" max="3847" width="7.33203125" customWidth="1"/>
    <col min="3848" max="3848" width="7" customWidth="1"/>
    <col min="3849" max="3849" width="7.109375" customWidth="1"/>
    <col min="3850" max="3850" width="8.5546875" customWidth="1"/>
    <col min="3851" max="3851" width="5.5546875" customWidth="1"/>
    <col min="3852" max="3852" width="9.6640625" customWidth="1"/>
    <col min="3853" max="3853" width="7.109375" customWidth="1"/>
    <col min="3854" max="3854" width="8.33203125" customWidth="1"/>
    <col min="4097" max="4097" width="2.109375" customWidth="1"/>
    <col min="4098" max="4098" width="12.109375" customWidth="1"/>
    <col min="4099" max="4099" width="8.44140625" customWidth="1"/>
    <col min="4100" max="4100" width="8.6640625" customWidth="1"/>
    <col min="4101" max="4101" width="7.109375" customWidth="1"/>
    <col min="4102" max="4102" width="9.44140625" customWidth="1"/>
    <col min="4103" max="4103" width="7.33203125" customWidth="1"/>
    <col min="4104" max="4104" width="7" customWidth="1"/>
    <col min="4105" max="4105" width="7.109375" customWidth="1"/>
    <col min="4106" max="4106" width="8.5546875" customWidth="1"/>
    <col min="4107" max="4107" width="5.5546875" customWidth="1"/>
    <col min="4108" max="4108" width="9.6640625" customWidth="1"/>
    <col min="4109" max="4109" width="7.109375" customWidth="1"/>
    <col min="4110" max="4110" width="8.33203125" customWidth="1"/>
    <col min="4353" max="4353" width="2.109375" customWidth="1"/>
    <col min="4354" max="4354" width="12.109375" customWidth="1"/>
    <col min="4355" max="4355" width="8.44140625" customWidth="1"/>
    <col min="4356" max="4356" width="8.6640625" customWidth="1"/>
    <col min="4357" max="4357" width="7.109375" customWidth="1"/>
    <col min="4358" max="4358" width="9.44140625" customWidth="1"/>
    <col min="4359" max="4359" width="7.33203125" customWidth="1"/>
    <col min="4360" max="4360" width="7" customWidth="1"/>
    <col min="4361" max="4361" width="7.109375" customWidth="1"/>
    <col min="4362" max="4362" width="8.5546875" customWidth="1"/>
    <col min="4363" max="4363" width="5.5546875" customWidth="1"/>
    <col min="4364" max="4364" width="9.6640625" customWidth="1"/>
    <col min="4365" max="4365" width="7.109375" customWidth="1"/>
    <col min="4366" max="4366" width="8.33203125" customWidth="1"/>
    <col min="4609" max="4609" width="2.109375" customWidth="1"/>
    <col min="4610" max="4610" width="12.109375" customWidth="1"/>
    <col min="4611" max="4611" width="8.44140625" customWidth="1"/>
    <col min="4612" max="4612" width="8.6640625" customWidth="1"/>
    <col min="4613" max="4613" width="7.109375" customWidth="1"/>
    <col min="4614" max="4614" width="9.44140625" customWidth="1"/>
    <col min="4615" max="4615" width="7.33203125" customWidth="1"/>
    <col min="4616" max="4616" width="7" customWidth="1"/>
    <col min="4617" max="4617" width="7.109375" customWidth="1"/>
    <col min="4618" max="4618" width="8.5546875" customWidth="1"/>
    <col min="4619" max="4619" width="5.5546875" customWidth="1"/>
    <col min="4620" max="4620" width="9.6640625" customWidth="1"/>
    <col min="4621" max="4621" width="7.109375" customWidth="1"/>
    <col min="4622" max="4622" width="8.33203125" customWidth="1"/>
    <col min="4865" max="4865" width="2.109375" customWidth="1"/>
    <col min="4866" max="4866" width="12.109375" customWidth="1"/>
    <col min="4867" max="4867" width="8.44140625" customWidth="1"/>
    <col min="4868" max="4868" width="8.6640625" customWidth="1"/>
    <col min="4869" max="4869" width="7.109375" customWidth="1"/>
    <col min="4870" max="4870" width="9.44140625" customWidth="1"/>
    <col min="4871" max="4871" width="7.33203125" customWidth="1"/>
    <col min="4872" max="4872" width="7" customWidth="1"/>
    <col min="4873" max="4873" width="7.109375" customWidth="1"/>
    <col min="4874" max="4874" width="8.5546875" customWidth="1"/>
    <col min="4875" max="4875" width="5.5546875" customWidth="1"/>
    <col min="4876" max="4876" width="9.6640625" customWidth="1"/>
    <col min="4877" max="4877" width="7.109375" customWidth="1"/>
    <col min="4878" max="4878" width="8.33203125" customWidth="1"/>
    <col min="5121" max="5121" width="2.109375" customWidth="1"/>
    <col min="5122" max="5122" width="12.109375" customWidth="1"/>
    <col min="5123" max="5123" width="8.44140625" customWidth="1"/>
    <col min="5124" max="5124" width="8.6640625" customWidth="1"/>
    <col min="5125" max="5125" width="7.109375" customWidth="1"/>
    <col min="5126" max="5126" width="9.44140625" customWidth="1"/>
    <col min="5127" max="5127" width="7.33203125" customWidth="1"/>
    <col min="5128" max="5128" width="7" customWidth="1"/>
    <col min="5129" max="5129" width="7.109375" customWidth="1"/>
    <col min="5130" max="5130" width="8.5546875" customWidth="1"/>
    <col min="5131" max="5131" width="5.5546875" customWidth="1"/>
    <col min="5132" max="5132" width="9.6640625" customWidth="1"/>
    <col min="5133" max="5133" width="7.109375" customWidth="1"/>
    <col min="5134" max="5134" width="8.33203125" customWidth="1"/>
    <col min="5377" max="5377" width="2.109375" customWidth="1"/>
    <col min="5378" max="5378" width="12.109375" customWidth="1"/>
    <col min="5379" max="5379" width="8.44140625" customWidth="1"/>
    <col min="5380" max="5380" width="8.6640625" customWidth="1"/>
    <col min="5381" max="5381" width="7.109375" customWidth="1"/>
    <col min="5382" max="5382" width="9.44140625" customWidth="1"/>
    <col min="5383" max="5383" width="7.33203125" customWidth="1"/>
    <col min="5384" max="5384" width="7" customWidth="1"/>
    <col min="5385" max="5385" width="7.109375" customWidth="1"/>
    <col min="5386" max="5386" width="8.5546875" customWidth="1"/>
    <col min="5387" max="5387" width="5.5546875" customWidth="1"/>
    <col min="5388" max="5388" width="9.6640625" customWidth="1"/>
    <col min="5389" max="5389" width="7.109375" customWidth="1"/>
    <col min="5390" max="5390" width="8.33203125" customWidth="1"/>
    <col min="5633" max="5633" width="2.109375" customWidth="1"/>
    <col min="5634" max="5634" width="12.109375" customWidth="1"/>
    <col min="5635" max="5635" width="8.44140625" customWidth="1"/>
    <col min="5636" max="5636" width="8.6640625" customWidth="1"/>
    <col min="5637" max="5637" width="7.109375" customWidth="1"/>
    <col min="5638" max="5638" width="9.44140625" customWidth="1"/>
    <col min="5639" max="5639" width="7.33203125" customWidth="1"/>
    <col min="5640" max="5640" width="7" customWidth="1"/>
    <col min="5641" max="5641" width="7.109375" customWidth="1"/>
    <col min="5642" max="5642" width="8.5546875" customWidth="1"/>
    <col min="5643" max="5643" width="5.5546875" customWidth="1"/>
    <col min="5644" max="5644" width="9.6640625" customWidth="1"/>
    <col min="5645" max="5645" width="7.109375" customWidth="1"/>
    <col min="5646" max="5646" width="8.33203125" customWidth="1"/>
    <col min="5889" max="5889" width="2.109375" customWidth="1"/>
    <col min="5890" max="5890" width="12.109375" customWidth="1"/>
    <col min="5891" max="5891" width="8.44140625" customWidth="1"/>
    <col min="5892" max="5892" width="8.6640625" customWidth="1"/>
    <col min="5893" max="5893" width="7.109375" customWidth="1"/>
    <col min="5894" max="5894" width="9.44140625" customWidth="1"/>
    <col min="5895" max="5895" width="7.33203125" customWidth="1"/>
    <col min="5896" max="5896" width="7" customWidth="1"/>
    <col min="5897" max="5897" width="7.109375" customWidth="1"/>
    <col min="5898" max="5898" width="8.5546875" customWidth="1"/>
    <col min="5899" max="5899" width="5.5546875" customWidth="1"/>
    <col min="5900" max="5900" width="9.6640625" customWidth="1"/>
    <col min="5901" max="5901" width="7.109375" customWidth="1"/>
    <col min="5902" max="5902" width="8.33203125" customWidth="1"/>
    <col min="6145" max="6145" width="2.109375" customWidth="1"/>
    <col min="6146" max="6146" width="12.109375" customWidth="1"/>
    <col min="6147" max="6147" width="8.44140625" customWidth="1"/>
    <col min="6148" max="6148" width="8.6640625" customWidth="1"/>
    <col min="6149" max="6149" width="7.109375" customWidth="1"/>
    <col min="6150" max="6150" width="9.44140625" customWidth="1"/>
    <col min="6151" max="6151" width="7.33203125" customWidth="1"/>
    <col min="6152" max="6152" width="7" customWidth="1"/>
    <col min="6153" max="6153" width="7.109375" customWidth="1"/>
    <col min="6154" max="6154" width="8.5546875" customWidth="1"/>
    <col min="6155" max="6155" width="5.5546875" customWidth="1"/>
    <col min="6156" max="6156" width="9.6640625" customWidth="1"/>
    <col min="6157" max="6157" width="7.109375" customWidth="1"/>
    <col min="6158" max="6158" width="8.33203125" customWidth="1"/>
    <col min="6401" max="6401" width="2.109375" customWidth="1"/>
    <col min="6402" max="6402" width="12.109375" customWidth="1"/>
    <col min="6403" max="6403" width="8.44140625" customWidth="1"/>
    <col min="6404" max="6404" width="8.6640625" customWidth="1"/>
    <col min="6405" max="6405" width="7.109375" customWidth="1"/>
    <col min="6406" max="6406" width="9.44140625" customWidth="1"/>
    <col min="6407" max="6407" width="7.33203125" customWidth="1"/>
    <col min="6408" max="6408" width="7" customWidth="1"/>
    <col min="6409" max="6409" width="7.109375" customWidth="1"/>
    <col min="6410" max="6410" width="8.5546875" customWidth="1"/>
    <col min="6411" max="6411" width="5.5546875" customWidth="1"/>
    <col min="6412" max="6412" width="9.6640625" customWidth="1"/>
    <col min="6413" max="6413" width="7.109375" customWidth="1"/>
    <col min="6414" max="6414" width="8.33203125" customWidth="1"/>
    <col min="6657" max="6657" width="2.109375" customWidth="1"/>
    <col min="6658" max="6658" width="12.109375" customWidth="1"/>
    <col min="6659" max="6659" width="8.44140625" customWidth="1"/>
    <col min="6660" max="6660" width="8.6640625" customWidth="1"/>
    <col min="6661" max="6661" width="7.109375" customWidth="1"/>
    <col min="6662" max="6662" width="9.44140625" customWidth="1"/>
    <col min="6663" max="6663" width="7.33203125" customWidth="1"/>
    <col min="6664" max="6664" width="7" customWidth="1"/>
    <col min="6665" max="6665" width="7.109375" customWidth="1"/>
    <col min="6666" max="6666" width="8.5546875" customWidth="1"/>
    <col min="6667" max="6667" width="5.5546875" customWidth="1"/>
    <col min="6668" max="6668" width="9.6640625" customWidth="1"/>
    <col min="6669" max="6669" width="7.109375" customWidth="1"/>
    <col min="6670" max="6670" width="8.33203125" customWidth="1"/>
    <col min="6913" max="6913" width="2.109375" customWidth="1"/>
    <col min="6914" max="6914" width="12.109375" customWidth="1"/>
    <col min="6915" max="6915" width="8.44140625" customWidth="1"/>
    <col min="6916" max="6916" width="8.6640625" customWidth="1"/>
    <col min="6917" max="6917" width="7.109375" customWidth="1"/>
    <col min="6918" max="6918" width="9.44140625" customWidth="1"/>
    <col min="6919" max="6919" width="7.33203125" customWidth="1"/>
    <col min="6920" max="6920" width="7" customWidth="1"/>
    <col min="6921" max="6921" width="7.109375" customWidth="1"/>
    <col min="6922" max="6922" width="8.5546875" customWidth="1"/>
    <col min="6923" max="6923" width="5.5546875" customWidth="1"/>
    <col min="6924" max="6924" width="9.6640625" customWidth="1"/>
    <col min="6925" max="6925" width="7.109375" customWidth="1"/>
    <col min="6926" max="6926" width="8.33203125" customWidth="1"/>
    <col min="7169" max="7169" width="2.109375" customWidth="1"/>
    <col min="7170" max="7170" width="12.109375" customWidth="1"/>
    <col min="7171" max="7171" width="8.44140625" customWidth="1"/>
    <col min="7172" max="7172" width="8.6640625" customWidth="1"/>
    <col min="7173" max="7173" width="7.109375" customWidth="1"/>
    <col min="7174" max="7174" width="9.44140625" customWidth="1"/>
    <col min="7175" max="7175" width="7.33203125" customWidth="1"/>
    <col min="7176" max="7176" width="7" customWidth="1"/>
    <col min="7177" max="7177" width="7.109375" customWidth="1"/>
    <col min="7178" max="7178" width="8.5546875" customWidth="1"/>
    <col min="7179" max="7179" width="5.5546875" customWidth="1"/>
    <col min="7180" max="7180" width="9.6640625" customWidth="1"/>
    <col min="7181" max="7181" width="7.109375" customWidth="1"/>
    <col min="7182" max="7182" width="8.33203125" customWidth="1"/>
    <col min="7425" max="7425" width="2.109375" customWidth="1"/>
    <col min="7426" max="7426" width="12.109375" customWidth="1"/>
    <col min="7427" max="7427" width="8.44140625" customWidth="1"/>
    <col min="7428" max="7428" width="8.6640625" customWidth="1"/>
    <col min="7429" max="7429" width="7.109375" customWidth="1"/>
    <col min="7430" max="7430" width="9.44140625" customWidth="1"/>
    <col min="7431" max="7431" width="7.33203125" customWidth="1"/>
    <col min="7432" max="7432" width="7" customWidth="1"/>
    <col min="7433" max="7433" width="7.109375" customWidth="1"/>
    <col min="7434" max="7434" width="8.5546875" customWidth="1"/>
    <col min="7435" max="7435" width="5.5546875" customWidth="1"/>
    <col min="7436" max="7436" width="9.6640625" customWidth="1"/>
    <col min="7437" max="7437" width="7.109375" customWidth="1"/>
    <col min="7438" max="7438" width="8.33203125" customWidth="1"/>
    <col min="7681" max="7681" width="2.109375" customWidth="1"/>
    <col min="7682" max="7682" width="12.109375" customWidth="1"/>
    <col min="7683" max="7683" width="8.44140625" customWidth="1"/>
    <col min="7684" max="7684" width="8.6640625" customWidth="1"/>
    <col min="7685" max="7685" width="7.109375" customWidth="1"/>
    <col min="7686" max="7686" width="9.44140625" customWidth="1"/>
    <col min="7687" max="7687" width="7.33203125" customWidth="1"/>
    <col min="7688" max="7688" width="7" customWidth="1"/>
    <col min="7689" max="7689" width="7.109375" customWidth="1"/>
    <col min="7690" max="7690" width="8.5546875" customWidth="1"/>
    <col min="7691" max="7691" width="5.5546875" customWidth="1"/>
    <col min="7692" max="7692" width="9.6640625" customWidth="1"/>
    <col min="7693" max="7693" width="7.109375" customWidth="1"/>
    <col min="7694" max="7694" width="8.33203125" customWidth="1"/>
    <col min="7937" max="7937" width="2.109375" customWidth="1"/>
    <col min="7938" max="7938" width="12.109375" customWidth="1"/>
    <col min="7939" max="7939" width="8.44140625" customWidth="1"/>
    <col min="7940" max="7940" width="8.6640625" customWidth="1"/>
    <col min="7941" max="7941" width="7.109375" customWidth="1"/>
    <col min="7942" max="7942" width="9.44140625" customWidth="1"/>
    <col min="7943" max="7943" width="7.33203125" customWidth="1"/>
    <col min="7944" max="7944" width="7" customWidth="1"/>
    <col min="7945" max="7945" width="7.109375" customWidth="1"/>
    <col min="7946" max="7946" width="8.5546875" customWidth="1"/>
    <col min="7947" max="7947" width="5.5546875" customWidth="1"/>
    <col min="7948" max="7948" width="9.6640625" customWidth="1"/>
    <col min="7949" max="7949" width="7.109375" customWidth="1"/>
    <col min="7950" max="7950" width="8.33203125" customWidth="1"/>
    <col min="8193" max="8193" width="2.109375" customWidth="1"/>
    <col min="8194" max="8194" width="12.109375" customWidth="1"/>
    <col min="8195" max="8195" width="8.44140625" customWidth="1"/>
    <col min="8196" max="8196" width="8.6640625" customWidth="1"/>
    <col min="8197" max="8197" width="7.109375" customWidth="1"/>
    <col min="8198" max="8198" width="9.44140625" customWidth="1"/>
    <col min="8199" max="8199" width="7.33203125" customWidth="1"/>
    <col min="8200" max="8200" width="7" customWidth="1"/>
    <col min="8201" max="8201" width="7.109375" customWidth="1"/>
    <col min="8202" max="8202" width="8.5546875" customWidth="1"/>
    <col min="8203" max="8203" width="5.5546875" customWidth="1"/>
    <col min="8204" max="8204" width="9.6640625" customWidth="1"/>
    <col min="8205" max="8205" width="7.109375" customWidth="1"/>
    <col min="8206" max="8206" width="8.33203125" customWidth="1"/>
    <col min="8449" max="8449" width="2.109375" customWidth="1"/>
    <col min="8450" max="8450" width="12.109375" customWidth="1"/>
    <col min="8451" max="8451" width="8.44140625" customWidth="1"/>
    <col min="8452" max="8452" width="8.6640625" customWidth="1"/>
    <col min="8453" max="8453" width="7.109375" customWidth="1"/>
    <col min="8454" max="8454" width="9.44140625" customWidth="1"/>
    <col min="8455" max="8455" width="7.33203125" customWidth="1"/>
    <col min="8456" max="8456" width="7" customWidth="1"/>
    <col min="8457" max="8457" width="7.109375" customWidth="1"/>
    <col min="8458" max="8458" width="8.5546875" customWidth="1"/>
    <col min="8459" max="8459" width="5.5546875" customWidth="1"/>
    <col min="8460" max="8460" width="9.6640625" customWidth="1"/>
    <col min="8461" max="8461" width="7.109375" customWidth="1"/>
    <col min="8462" max="8462" width="8.33203125" customWidth="1"/>
    <col min="8705" max="8705" width="2.109375" customWidth="1"/>
    <col min="8706" max="8706" width="12.109375" customWidth="1"/>
    <col min="8707" max="8707" width="8.44140625" customWidth="1"/>
    <col min="8708" max="8708" width="8.6640625" customWidth="1"/>
    <col min="8709" max="8709" width="7.109375" customWidth="1"/>
    <col min="8710" max="8710" width="9.44140625" customWidth="1"/>
    <col min="8711" max="8711" width="7.33203125" customWidth="1"/>
    <col min="8712" max="8712" width="7" customWidth="1"/>
    <col min="8713" max="8713" width="7.109375" customWidth="1"/>
    <col min="8714" max="8714" width="8.5546875" customWidth="1"/>
    <col min="8715" max="8715" width="5.5546875" customWidth="1"/>
    <col min="8716" max="8716" width="9.6640625" customWidth="1"/>
    <col min="8717" max="8717" width="7.109375" customWidth="1"/>
    <col min="8718" max="8718" width="8.33203125" customWidth="1"/>
    <col min="8961" max="8961" width="2.109375" customWidth="1"/>
    <col min="8962" max="8962" width="12.109375" customWidth="1"/>
    <col min="8963" max="8963" width="8.44140625" customWidth="1"/>
    <col min="8964" max="8964" width="8.6640625" customWidth="1"/>
    <col min="8965" max="8965" width="7.109375" customWidth="1"/>
    <col min="8966" max="8966" width="9.44140625" customWidth="1"/>
    <col min="8967" max="8967" width="7.33203125" customWidth="1"/>
    <col min="8968" max="8968" width="7" customWidth="1"/>
    <col min="8969" max="8969" width="7.109375" customWidth="1"/>
    <col min="8970" max="8970" width="8.5546875" customWidth="1"/>
    <col min="8971" max="8971" width="5.5546875" customWidth="1"/>
    <col min="8972" max="8972" width="9.6640625" customWidth="1"/>
    <col min="8973" max="8973" width="7.109375" customWidth="1"/>
    <col min="8974" max="8974" width="8.33203125" customWidth="1"/>
    <col min="9217" max="9217" width="2.109375" customWidth="1"/>
    <col min="9218" max="9218" width="12.109375" customWidth="1"/>
    <col min="9219" max="9219" width="8.44140625" customWidth="1"/>
    <col min="9220" max="9220" width="8.6640625" customWidth="1"/>
    <col min="9221" max="9221" width="7.109375" customWidth="1"/>
    <col min="9222" max="9222" width="9.44140625" customWidth="1"/>
    <col min="9223" max="9223" width="7.33203125" customWidth="1"/>
    <col min="9224" max="9224" width="7" customWidth="1"/>
    <col min="9225" max="9225" width="7.109375" customWidth="1"/>
    <col min="9226" max="9226" width="8.5546875" customWidth="1"/>
    <col min="9227" max="9227" width="5.5546875" customWidth="1"/>
    <col min="9228" max="9228" width="9.6640625" customWidth="1"/>
    <col min="9229" max="9229" width="7.109375" customWidth="1"/>
    <col min="9230" max="9230" width="8.33203125" customWidth="1"/>
    <col min="9473" max="9473" width="2.109375" customWidth="1"/>
    <col min="9474" max="9474" width="12.109375" customWidth="1"/>
    <col min="9475" max="9475" width="8.44140625" customWidth="1"/>
    <col min="9476" max="9476" width="8.6640625" customWidth="1"/>
    <col min="9477" max="9477" width="7.109375" customWidth="1"/>
    <col min="9478" max="9478" width="9.44140625" customWidth="1"/>
    <col min="9479" max="9479" width="7.33203125" customWidth="1"/>
    <col min="9480" max="9480" width="7" customWidth="1"/>
    <col min="9481" max="9481" width="7.109375" customWidth="1"/>
    <col min="9482" max="9482" width="8.5546875" customWidth="1"/>
    <col min="9483" max="9483" width="5.5546875" customWidth="1"/>
    <col min="9484" max="9484" width="9.6640625" customWidth="1"/>
    <col min="9485" max="9485" width="7.109375" customWidth="1"/>
    <col min="9486" max="9486" width="8.33203125" customWidth="1"/>
    <col min="9729" max="9729" width="2.109375" customWidth="1"/>
    <col min="9730" max="9730" width="12.109375" customWidth="1"/>
    <col min="9731" max="9731" width="8.44140625" customWidth="1"/>
    <col min="9732" max="9732" width="8.6640625" customWidth="1"/>
    <col min="9733" max="9733" width="7.109375" customWidth="1"/>
    <col min="9734" max="9734" width="9.44140625" customWidth="1"/>
    <col min="9735" max="9735" width="7.33203125" customWidth="1"/>
    <col min="9736" max="9736" width="7" customWidth="1"/>
    <col min="9737" max="9737" width="7.109375" customWidth="1"/>
    <col min="9738" max="9738" width="8.5546875" customWidth="1"/>
    <col min="9739" max="9739" width="5.5546875" customWidth="1"/>
    <col min="9740" max="9740" width="9.6640625" customWidth="1"/>
    <col min="9741" max="9741" width="7.109375" customWidth="1"/>
    <col min="9742" max="9742" width="8.33203125" customWidth="1"/>
    <col min="9985" max="9985" width="2.109375" customWidth="1"/>
    <col min="9986" max="9986" width="12.109375" customWidth="1"/>
    <col min="9987" max="9987" width="8.44140625" customWidth="1"/>
    <col min="9988" max="9988" width="8.6640625" customWidth="1"/>
    <col min="9989" max="9989" width="7.109375" customWidth="1"/>
    <col min="9990" max="9990" width="9.44140625" customWidth="1"/>
    <col min="9991" max="9991" width="7.33203125" customWidth="1"/>
    <col min="9992" max="9992" width="7" customWidth="1"/>
    <col min="9993" max="9993" width="7.109375" customWidth="1"/>
    <col min="9994" max="9994" width="8.5546875" customWidth="1"/>
    <col min="9995" max="9995" width="5.5546875" customWidth="1"/>
    <col min="9996" max="9996" width="9.6640625" customWidth="1"/>
    <col min="9997" max="9997" width="7.109375" customWidth="1"/>
    <col min="9998" max="9998" width="8.33203125" customWidth="1"/>
    <col min="10241" max="10241" width="2.109375" customWidth="1"/>
    <col min="10242" max="10242" width="12.109375" customWidth="1"/>
    <col min="10243" max="10243" width="8.44140625" customWidth="1"/>
    <col min="10244" max="10244" width="8.6640625" customWidth="1"/>
    <col min="10245" max="10245" width="7.109375" customWidth="1"/>
    <col min="10246" max="10246" width="9.44140625" customWidth="1"/>
    <col min="10247" max="10247" width="7.33203125" customWidth="1"/>
    <col min="10248" max="10248" width="7" customWidth="1"/>
    <col min="10249" max="10249" width="7.109375" customWidth="1"/>
    <col min="10250" max="10250" width="8.5546875" customWidth="1"/>
    <col min="10251" max="10251" width="5.5546875" customWidth="1"/>
    <col min="10252" max="10252" width="9.6640625" customWidth="1"/>
    <col min="10253" max="10253" width="7.109375" customWidth="1"/>
    <col min="10254" max="10254" width="8.33203125" customWidth="1"/>
    <col min="10497" max="10497" width="2.109375" customWidth="1"/>
    <col min="10498" max="10498" width="12.109375" customWidth="1"/>
    <col min="10499" max="10499" width="8.44140625" customWidth="1"/>
    <col min="10500" max="10500" width="8.6640625" customWidth="1"/>
    <col min="10501" max="10501" width="7.109375" customWidth="1"/>
    <col min="10502" max="10502" width="9.44140625" customWidth="1"/>
    <col min="10503" max="10503" width="7.33203125" customWidth="1"/>
    <col min="10504" max="10504" width="7" customWidth="1"/>
    <col min="10505" max="10505" width="7.109375" customWidth="1"/>
    <col min="10506" max="10506" width="8.5546875" customWidth="1"/>
    <col min="10507" max="10507" width="5.5546875" customWidth="1"/>
    <col min="10508" max="10508" width="9.6640625" customWidth="1"/>
    <col min="10509" max="10509" width="7.109375" customWidth="1"/>
    <col min="10510" max="10510" width="8.33203125" customWidth="1"/>
    <col min="10753" max="10753" width="2.109375" customWidth="1"/>
    <col min="10754" max="10754" width="12.109375" customWidth="1"/>
    <col min="10755" max="10755" width="8.44140625" customWidth="1"/>
    <col min="10756" max="10756" width="8.6640625" customWidth="1"/>
    <col min="10757" max="10757" width="7.109375" customWidth="1"/>
    <col min="10758" max="10758" width="9.44140625" customWidth="1"/>
    <col min="10759" max="10759" width="7.33203125" customWidth="1"/>
    <col min="10760" max="10760" width="7" customWidth="1"/>
    <col min="10761" max="10761" width="7.109375" customWidth="1"/>
    <col min="10762" max="10762" width="8.5546875" customWidth="1"/>
    <col min="10763" max="10763" width="5.5546875" customWidth="1"/>
    <col min="10764" max="10764" width="9.6640625" customWidth="1"/>
    <col min="10765" max="10765" width="7.109375" customWidth="1"/>
    <col min="10766" max="10766" width="8.33203125" customWidth="1"/>
    <col min="11009" max="11009" width="2.109375" customWidth="1"/>
    <col min="11010" max="11010" width="12.109375" customWidth="1"/>
    <col min="11011" max="11011" width="8.44140625" customWidth="1"/>
    <col min="11012" max="11012" width="8.6640625" customWidth="1"/>
    <col min="11013" max="11013" width="7.109375" customWidth="1"/>
    <col min="11014" max="11014" width="9.44140625" customWidth="1"/>
    <col min="11015" max="11015" width="7.33203125" customWidth="1"/>
    <col min="11016" max="11016" width="7" customWidth="1"/>
    <col min="11017" max="11017" width="7.109375" customWidth="1"/>
    <col min="11018" max="11018" width="8.5546875" customWidth="1"/>
    <col min="11019" max="11019" width="5.5546875" customWidth="1"/>
    <col min="11020" max="11020" width="9.6640625" customWidth="1"/>
    <col min="11021" max="11021" width="7.109375" customWidth="1"/>
    <col min="11022" max="11022" width="8.33203125" customWidth="1"/>
    <col min="11265" max="11265" width="2.109375" customWidth="1"/>
    <col min="11266" max="11266" width="12.109375" customWidth="1"/>
    <col min="11267" max="11267" width="8.44140625" customWidth="1"/>
    <col min="11268" max="11268" width="8.6640625" customWidth="1"/>
    <col min="11269" max="11269" width="7.109375" customWidth="1"/>
    <col min="11270" max="11270" width="9.44140625" customWidth="1"/>
    <col min="11271" max="11271" width="7.33203125" customWidth="1"/>
    <col min="11272" max="11272" width="7" customWidth="1"/>
    <col min="11273" max="11273" width="7.109375" customWidth="1"/>
    <col min="11274" max="11274" width="8.5546875" customWidth="1"/>
    <col min="11275" max="11275" width="5.5546875" customWidth="1"/>
    <col min="11276" max="11276" width="9.6640625" customWidth="1"/>
    <col min="11277" max="11277" width="7.109375" customWidth="1"/>
    <col min="11278" max="11278" width="8.33203125" customWidth="1"/>
    <col min="11521" max="11521" width="2.109375" customWidth="1"/>
    <col min="11522" max="11522" width="12.109375" customWidth="1"/>
    <col min="11523" max="11523" width="8.44140625" customWidth="1"/>
    <col min="11524" max="11524" width="8.6640625" customWidth="1"/>
    <col min="11525" max="11525" width="7.109375" customWidth="1"/>
    <col min="11526" max="11526" width="9.44140625" customWidth="1"/>
    <col min="11527" max="11527" width="7.33203125" customWidth="1"/>
    <col min="11528" max="11528" width="7" customWidth="1"/>
    <col min="11529" max="11529" width="7.109375" customWidth="1"/>
    <col min="11530" max="11530" width="8.5546875" customWidth="1"/>
    <col min="11531" max="11531" width="5.5546875" customWidth="1"/>
    <col min="11532" max="11532" width="9.6640625" customWidth="1"/>
    <col min="11533" max="11533" width="7.109375" customWidth="1"/>
    <col min="11534" max="11534" width="8.33203125" customWidth="1"/>
    <col min="11777" max="11777" width="2.109375" customWidth="1"/>
    <col min="11778" max="11778" width="12.109375" customWidth="1"/>
    <col min="11779" max="11779" width="8.44140625" customWidth="1"/>
    <col min="11780" max="11780" width="8.6640625" customWidth="1"/>
    <col min="11781" max="11781" width="7.109375" customWidth="1"/>
    <col min="11782" max="11782" width="9.44140625" customWidth="1"/>
    <col min="11783" max="11783" width="7.33203125" customWidth="1"/>
    <col min="11784" max="11784" width="7" customWidth="1"/>
    <col min="11785" max="11785" width="7.109375" customWidth="1"/>
    <col min="11786" max="11786" width="8.5546875" customWidth="1"/>
    <col min="11787" max="11787" width="5.5546875" customWidth="1"/>
    <col min="11788" max="11788" width="9.6640625" customWidth="1"/>
    <col min="11789" max="11789" width="7.109375" customWidth="1"/>
    <col min="11790" max="11790" width="8.33203125" customWidth="1"/>
    <col min="12033" max="12033" width="2.109375" customWidth="1"/>
    <col min="12034" max="12034" width="12.109375" customWidth="1"/>
    <col min="12035" max="12035" width="8.44140625" customWidth="1"/>
    <col min="12036" max="12036" width="8.6640625" customWidth="1"/>
    <col min="12037" max="12037" width="7.109375" customWidth="1"/>
    <col min="12038" max="12038" width="9.44140625" customWidth="1"/>
    <col min="12039" max="12039" width="7.33203125" customWidth="1"/>
    <col min="12040" max="12040" width="7" customWidth="1"/>
    <col min="12041" max="12041" width="7.109375" customWidth="1"/>
    <col min="12042" max="12042" width="8.5546875" customWidth="1"/>
    <col min="12043" max="12043" width="5.5546875" customWidth="1"/>
    <col min="12044" max="12044" width="9.6640625" customWidth="1"/>
    <col min="12045" max="12045" width="7.109375" customWidth="1"/>
    <col min="12046" max="12046" width="8.33203125" customWidth="1"/>
    <col min="12289" max="12289" width="2.109375" customWidth="1"/>
    <col min="12290" max="12290" width="12.109375" customWidth="1"/>
    <col min="12291" max="12291" width="8.44140625" customWidth="1"/>
    <col min="12292" max="12292" width="8.6640625" customWidth="1"/>
    <col min="12293" max="12293" width="7.109375" customWidth="1"/>
    <col min="12294" max="12294" width="9.44140625" customWidth="1"/>
    <col min="12295" max="12295" width="7.33203125" customWidth="1"/>
    <col min="12296" max="12296" width="7" customWidth="1"/>
    <col min="12297" max="12297" width="7.109375" customWidth="1"/>
    <col min="12298" max="12298" width="8.5546875" customWidth="1"/>
    <col min="12299" max="12299" width="5.5546875" customWidth="1"/>
    <col min="12300" max="12300" width="9.6640625" customWidth="1"/>
    <col min="12301" max="12301" width="7.109375" customWidth="1"/>
    <col min="12302" max="12302" width="8.33203125" customWidth="1"/>
    <col min="12545" max="12545" width="2.109375" customWidth="1"/>
    <col min="12546" max="12546" width="12.109375" customWidth="1"/>
    <col min="12547" max="12547" width="8.44140625" customWidth="1"/>
    <col min="12548" max="12548" width="8.6640625" customWidth="1"/>
    <col min="12549" max="12549" width="7.109375" customWidth="1"/>
    <col min="12550" max="12550" width="9.44140625" customWidth="1"/>
    <col min="12551" max="12551" width="7.33203125" customWidth="1"/>
    <col min="12552" max="12552" width="7" customWidth="1"/>
    <col min="12553" max="12553" width="7.109375" customWidth="1"/>
    <col min="12554" max="12554" width="8.5546875" customWidth="1"/>
    <col min="12555" max="12555" width="5.5546875" customWidth="1"/>
    <col min="12556" max="12556" width="9.6640625" customWidth="1"/>
    <col min="12557" max="12557" width="7.109375" customWidth="1"/>
    <col min="12558" max="12558" width="8.33203125" customWidth="1"/>
    <col min="12801" max="12801" width="2.109375" customWidth="1"/>
    <col min="12802" max="12802" width="12.109375" customWidth="1"/>
    <col min="12803" max="12803" width="8.44140625" customWidth="1"/>
    <col min="12804" max="12804" width="8.6640625" customWidth="1"/>
    <col min="12805" max="12805" width="7.109375" customWidth="1"/>
    <col min="12806" max="12806" width="9.44140625" customWidth="1"/>
    <col min="12807" max="12807" width="7.33203125" customWidth="1"/>
    <col min="12808" max="12808" width="7" customWidth="1"/>
    <col min="12809" max="12809" width="7.109375" customWidth="1"/>
    <col min="12810" max="12810" width="8.5546875" customWidth="1"/>
    <col min="12811" max="12811" width="5.5546875" customWidth="1"/>
    <col min="12812" max="12812" width="9.6640625" customWidth="1"/>
    <col min="12813" max="12813" width="7.109375" customWidth="1"/>
    <col min="12814" max="12814" width="8.33203125" customWidth="1"/>
    <col min="13057" max="13057" width="2.109375" customWidth="1"/>
    <col min="13058" max="13058" width="12.109375" customWidth="1"/>
    <col min="13059" max="13059" width="8.44140625" customWidth="1"/>
    <col min="13060" max="13060" width="8.6640625" customWidth="1"/>
    <col min="13061" max="13061" width="7.109375" customWidth="1"/>
    <col min="13062" max="13062" width="9.44140625" customWidth="1"/>
    <col min="13063" max="13063" width="7.33203125" customWidth="1"/>
    <col min="13064" max="13064" width="7" customWidth="1"/>
    <col min="13065" max="13065" width="7.109375" customWidth="1"/>
    <col min="13066" max="13066" width="8.5546875" customWidth="1"/>
    <col min="13067" max="13067" width="5.5546875" customWidth="1"/>
    <col min="13068" max="13068" width="9.6640625" customWidth="1"/>
    <col min="13069" max="13069" width="7.109375" customWidth="1"/>
    <col min="13070" max="13070" width="8.33203125" customWidth="1"/>
    <col min="13313" max="13313" width="2.109375" customWidth="1"/>
    <col min="13314" max="13314" width="12.109375" customWidth="1"/>
    <col min="13315" max="13315" width="8.44140625" customWidth="1"/>
    <col min="13316" max="13316" width="8.6640625" customWidth="1"/>
    <col min="13317" max="13317" width="7.109375" customWidth="1"/>
    <col min="13318" max="13318" width="9.44140625" customWidth="1"/>
    <col min="13319" max="13319" width="7.33203125" customWidth="1"/>
    <col min="13320" max="13320" width="7" customWidth="1"/>
    <col min="13321" max="13321" width="7.109375" customWidth="1"/>
    <col min="13322" max="13322" width="8.5546875" customWidth="1"/>
    <col min="13323" max="13323" width="5.5546875" customWidth="1"/>
    <col min="13324" max="13324" width="9.6640625" customWidth="1"/>
    <col min="13325" max="13325" width="7.109375" customWidth="1"/>
    <col min="13326" max="13326" width="8.33203125" customWidth="1"/>
    <col min="13569" max="13569" width="2.109375" customWidth="1"/>
    <col min="13570" max="13570" width="12.109375" customWidth="1"/>
    <col min="13571" max="13571" width="8.44140625" customWidth="1"/>
    <col min="13572" max="13572" width="8.6640625" customWidth="1"/>
    <col min="13573" max="13573" width="7.109375" customWidth="1"/>
    <col min="13574" max="13574" width="9.44140625" customWidth="1"/>
    <col min="13575" max="13575" width="7.33203125" customWidth="1"/>
    <col min="13576" max="13576" width="7" customWidth="1"/>
    <col min="13577" max="13577" width="7.109375" customWidth="1"/>
    <col min="13578" max="13578" width="8.5546875" customWidth="1"/>
    <col min="13579" max="13579" width="5.5546875" customWidth="1"/>
    <col min="13580" max="13580" width="9.6640625" customWidth="1"/>
    <col min="13581" max="13581" width="7.109375" customWidth="1"/>
    <col min="13582" max="13582" width="8.33203125" customWidth="1"/>
    <col min="13825" max="13825" width="2.109375" customWidth="1"/>
    <col min="13826" max="13826" width="12.109375" customWidth="1"/>
    <col min="13827" max="13827" width="8.44140625" customWidth="1"/>
    <col min="13828" max="13828" width="8.6640625" customWidth="1"/>
    <col min="13829" max="13829" width="7.109375" customWidth="1"/>
    <col min="13830" max="13830" width="9.44140625" customWidth="1"/>
    <col min="13831" max="13831" width="7.33203125" customWidth="1"/>
    <col min="13832" max="13832" width="7" customWidth="1"/>
    <col min="13833" max="13833" width="7.109375" customWidth="1"/>
    <col min="13834" max="13834" width="8.5546875" customWidth="1"/>
    <col min="13835" max="13835" width="5.5546875" customWidth="1"/>
    <col min="13836" max="13836" width="9.6640625" customWidth="1"/>
    <col min="13837" max="13837" width="7.109375" customWidth="1"/>
    <col min="13838" max="13838" width="8.33203125" customWidth="1"/>
    <col min="14081" max="14081" width="2.109375" customWidth="1"/>
    <col min="14082" max="14082" width="12.109375" customWidth="1"/>
    <col min="14083" max="14083" width="8.44140625" customWidth="1"/>
    <col min="14084" max="14084" width="8.6640625" customWidth="1"/>
    <col min="14085" max="14085" width="7.109375" customWidth="1"/>
    <col min="14086" max="14086" width="9.44140625" customWidth="1"/>
    <col min="14087" max="14087" width="7.33203125" customWidth="1"/>
    <col min="14088" max="14088" width="7" customWidth="1"/>
    <col min="14089" max="14089" width="7.109375" customWidth="1"/>
    <col min="14090" max="14090" width="8.5546875" customWidth="1"/>
    <col min="14091" max="14091" width="5.5546875" customWidth="1"/>
    <col min="14092" max="14092" width="9.6640625" customWidth="1"/>
    <col min="14093" max="14093" width="7.109375" customWidth="1"/>
    <col min="14094" max="14094" width="8.33203125" customWidth="1"/>
    <col min="14337" max="14337" width="2.109375" customWidth="1"/>
    <col min="14338" max="14338" width="12.109375" customWidth="1"/>
    <col min="14339" max="14339" width="8.44140625" customWidth="1"/>
    <col min="14340" max="14340" width="8.6640625" customWidth="1"/>
    <col min="14341" max="14341" width="7.109375" customWidth="1"/>
    <col min="14342" max="14342" width="9.44140625" customWidth="1"/>
    <col min="14343" max="14343" width="7.33203125" customWidth="1"/>
    <col min="14344" max="14344" width="7" customWidth="1"/>
    <col min="14345" max="14345" width="7.109375" customWidth="1"/>
    <col min="14346" max="14346" width="8.5546875" customWidth="1"/>
    <col min="14347" max="14347" width="5.5546875" customWidth="1"/>
    <col min="14348" max="14348" width="9.6640625" customWidth="1"/>
    <col min="14349" max="14349" width="7.109375" customWidth="1"/>
    <col min="14350" max="14350" width="8.33203125" customWidth="1"/>
    <col min="14593" max="14593" width="2.109375" customWidth="1"/>
    <col min="14594" max="14594" width="12.109375" customWidth="1"/>
    <col min="14595" max="14595" width="8.44140625" customWidth="1"/>
    <col min="14596" max="14596" width="8.6640625" customWidth="1"/>
    <col min="14597" max="14597" width="7.109375" customWidth="1"/>
    <col min="14598" max="14598" width="9.44140625" customWidth="1"/>
    <col min="14599" max="14599" width="7.33203125" customWidth="1"/>
    <col min="14600" max="14600" width="7" customWidth="1"/>
    <col min="14601" max="14601" width="7.109375" customWidth="1"/>
    <col min="14602" max="14602" width="8.5546875" customWidth="1"/>
    <col min="14603" max="14603" width="5.5546875" customWidth="1"/>
    <col min="14604" max="14604" width="9.6640625" customWidth="1"/>
    <col min="14605" max="14605" width="7.109375" customWidth="1"/>
    <col min="14606" max="14606" width="8.33203125" customWidth="1"/>
    <col min="14849" max="14849" width="2.109375" customWidth="1"/>
    <col min="14850" max="14850" width="12.109375" customWidth="1"/>
    <col min="14851" max="14851" width="8.44140625" customWidth="1"/>
    <col min="14852" max="14852" width="8.6640625" customWidth="1"/>
    <col min="14853" max="14853" width="7.109375" customWidth="1"/>
    <col min="14854" max="14854" width="9.44140625" customWidth="1"/>
    <col min="14855" max="14855" width="7.33203125" customWidth="1"/>
    <col min="14856" max="14856" width="7" customWidth="1"/>
    <col min="14857" max="14857" width="7.109375" customWidth="1"/>
    <col min="14858" max="14858" width="8.5546875" customWidth="1"/>
    <col min="14859" max="14859" width="5.5546875" customWidth="1"/>
    <col min="14860" max="14860" width="9.6640625" customWidth="1"/>
    <col min="14861" max="14861" width="7.109375" customWidth="1"/>
    <col min="14862" max="14862" width="8.33203125" customWidth="1"/>
    <col min="15105" max="15105" width="2.109375" customWidth="1"/>
    <col min="15106" max="15106" width="12.109375" customWidth="1"/>
    <col min="15107" max="15107" width="8.44140625" customWidth="1"/>
    <col min="15108" max="15108" width="8.6640625" customWidth="1"/>
    <col min="15109" max="15109" width="7.109375" customWidth="1"/>
    <col min="15110" max="15110" width="9.44140625" customWidth="1"/>
    <col min="15111" max="15111" width="7.33203125" customWidth="1"/>
    <col min="15112" max="15112" width="7" customWidth="1"/>
    <col min="15113" max="15113" width="7.109375" customWidth="1"/>
    <col min="15114" max="15114" width="8.5546875" customWidth="1"/>
    <col min="15115" max="15115" width="5.5546875" customWidth="1"/>
    <col min="15116" max="15116" width="9.6640625" customWidth="1"/>
    <col min="15117" max="15117" width="7.109375" customWidth="1"/>
    <col min="15118" max="15118" width="8.33203125" customWidth="1"/>
    <col min="15361" max="15361" width="2.109375" customWidth="1"/>
    <col min="15362" max="15362" width="12.109375" customWidth="1"/>
    <col min="15363" max="15363" width="8.44140625" customWidth="1"/>
    <col min="15364" max="15364" width="8.6640625" customWidth="1"/>
    <col min="15365" max="15365" width="7.109375" customWidth="1"/>
    <col min="15366" max="15366" width="9.44140625" customWidth="1"/>
    <col min="15367" max="15367" width="7.33203125" customWidth="1"/>
    <col min="15368" max="15368" width="7" customWidth="1"/>
    <col min="15369" max="15369" width="7.109375" customWidth="1"/>
    <col min="15370" max="15370" width="8.5546875" customWidth="1"/>
    <col min="15371" max="15371" width="5.5546875" customWidth="1"/>
    <col min="15372" max="15372" width="9.6640625" customWidth="1"/>
    <col min="15373" max="15373" width="7.109375" customWidth="1"/>
    <col min="15374" max="15374" width="8.33203125" customWidth="1"/>
    <col min="15617" max="15617" width="2.109375" customWidth="1"/>
    <col min="15618" max="15618" width="12.109375" customWidth="1"/>
    <col min="15619" max="15619" width="8.44140625" customWidth="1"/>
    <col min="15620" max="15620" width="8.6640625" customWidth="1"/>
    <col min="15621" max="15621" width="7.109375" customWidth="1"/>
    <col min="15622" max="15622" width="9.44140625" customWidth="1"/>
    <col min="15623" max="15623" width="7.33203125" customWidth="1"/>
    <col min="15624" max="15624" width="7" customWidth="1"/>
    <col min="15625" max="15625" width="7.109375" customWidth="1"/>
    <col min="15626" max="15626" width="8.5546875" customWidth="1"/>
    <col min="15627" max="15627" width="5.5546875" customWidth="1"/>
    <col min="15628" max="15628" width="9.6640625" customWidth="1"/>
    <col min="15629" max="15629" width="7.109375" customWidth="1"/>
    <col min="15630" max="15630" width="8.33203125" customWidth="1"/>
    <col min="15873" max="15873" width="2.109375" customWidth="1"/>
    <col min="15874" max="15874" width="12.109375" customWidth="1"/>
    <col min="15875" max="15875" width="8.44140625" customWidth="1"/>
    <col min="15876" max="15876" width="8.6640625" customWidth="1"/>
    <col min="15877" max="15877" width="7.109375" customWidth="1"/>
    <col min="15878" max="15878" width="9.44140625" customWidth="1"/>
    <col min="15879" max="15879" width="7.33203125" customWidth="1"/>
    <col min="15880" max="15880" width="7" customWidth="1"/>
    <col min="15881" max="15881" width="7.109375" customWidth="1"/>
    <col min="15882" max="15882" width="8.5546875" customWidth="1"/>
    <col min="15883" max="15883" width="5.5546875" customWidth="1"/>
    <col min="15884" max="15884" width="9.6640625" customWidth="1"/>
    <col min="15885" max="15885" width="7.109375" customWidth="1"/>
    <col min="15886" max="15886" width="8.33203125" customWidth="1"/>
    <col min="16129" max="16129" width="2.109375" customWidth="1"/>
    <col min="16130" max="16130" width="12.109375" customWidth="1"/>
    <col min="16131" max="16131" width="8.44140625" customWidth="1"/>
    <col min="16132" max="16132" width="8.6640625" customWidth="1"/>
    <col min="16133" max="16133" width="7.109375" customWidth="1"/>
    <col min="16134" max="16134" width="9.44140625" customWidth="1"/>
    <col min="16135" max="16135" width="7.33203125" customWidth="1"/>
    <col min="16136" max="16136" width="7" customWidth="1"/>
    <col min="16137" max="16137" width="7.109375" customWidth="1"/>
    <col min="16138" max="16138" width="8.5546875" customWidth="1"/>
    <col min="16139" max="16139" width="5.5546875" customWidth="1"/>
    <col min="16140" max="16140" width="9.6640625" customWidth="1"/>
    <col min="16141" max="16141" width="7.109375" customWidth="1"/>
    <col min="16142" max="16142" width="8.33203125" customWidth="1"/>
  </cols>
  <sheetData>
    <row r="1" spans="2:16" x14ac:dyDescent="0.25">
      <c r="B1" s="1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2:16" ht="13.8" thickBot="1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6" ht="44.4" thickTop="1" thickBot="1" x14ac:dyDescent="0.35">
      <c r="B3" s="5" t="s">
        <v>1</v>
      </c>
      <c r="C3" s="6" t="s">
        <v>2</v>
      </c>
      <c r="D3" s="7" t="s">
        <v>3</v>
      </c>
      <c r="E3" s="6" t="s">
        <v>4</v>
      </c>
      <c r="F3" s="8" t="s">
        <v>5</v>
      </c>
      <c r="G3" s="6" t="s">
        <v>6</v>
      </c>
      <c r="H3" s="6" t="s">
        <v>7</v>
      </c>
      <c r="I3" s="6" t="s">
        <v>8</v>
      </c>
      <c r="J3" s="9" t="s">
        <v>9</v>
      </c>
      <c r="K3" s="6" t="s">
        <v>10</v>
      </c>
      <c r="L3" s="10" t="s">
        <v>11</v>
      </c>
      <c r="M3" s="6" t="s">
        <v>12</v>
      </c>
      <c r="N3" s="11" t="s">
        <v>13</v>
      </c>
    </row>
    <row r="4" spans="2:16" ht="10.5" customHeight="1" thickBot="1" x14ac:dyDescent="0.3">
      <c r="B4" s="12"/>
      <c r="C4" s="13"/>
      <c r="D4" s="13"/>
      <c r="E4" s="13"/>
      <c r="F4" s="13"/>
      <c r="H4" s="14"/>
      <c r="I4" s="15"/>
      <c r="J4" s="13"/>
      <c r="K4" s="13"/>
      <c r="L4" s="13"/>
      <c r="M4" s="13"/>
      <c r="N4" s="16"/>
    </row>
    <row r="5" spans="2:16" ht="13.8" thickBot="1" x14ac:dyDescent="0.3">
      <c r="B5" s="17" t="s">
        <v>14</v>
      </c>
      <c r="C5" s="18">
        <v>45</v>
      </c>
      <c r="D5" s="19">
        <v>53.78</v>
      </c>
      <c r="E5" s="18">
        <v>66</v>
      </c>
      <c r="F5" s="18">
        <v>63</v>
      </c>
      <c r="G5" s="18">
        <v>65</v>
      </c>
      <c r="H5" s="18">
        <v>78</v>
      </c>
      <c r="I5" s="18">
        <v>76</v>
      </c>
      <c r="J5" s="18">
        <v>71</v>
      </c>
      <c r="K5" s="18">
        <v>73</v>
      </c>
      <c r="L5" s="18">
        <v>74</v>
      </c>
      <c r="M5" s="18">
        <v>62</v>
      </c>
      <c r="N5" s="20">
        <v>68</v>
      </c>
    </row>
    <row r="6" spans="2:16" ht="13.8" thickBot="1" x14ac:dyDescent="0.3">
      <c r="B6" s="21" t="s">
        <v>15</v>
      </c>
      <c r="C6" s="18">
        <v>-1</v>
      </c>
      <c r="D6" s="18">
        <v>5</v>
      </c>
      <c r="E6" s="18">
        <v>3</v>
      </c>
      <c r="F6" s="18">
        <v>9</v>
      </c>
      <c r="G6" s="18">
        <v>-2</v>
      </c>
      <c r="H6" s="18">
        <v>4</v>
      </c>
      <c r="I6" s="18">
        <v>-0.34</v>
      </c>
      <c r="J6" s="18">
        <v>-5</v>
      </c>
      <c r="K6" s="18">
        <v>4</v>
      </c>
      <c r="L6" s="18">
        <v>8</v>
      </c>
      <c r="M6" s="19">
        <v>9.09</v>
      </c>
      <c r="N6" s="22">
        <v>2</v>
      </c>
    </row>
    <row r="7" spans="2:16" ht="13.8" thickBot="1" x14ac:dyDescent="0.3">
      <c r="B7" s="23" t="s">
        <v>16</v>
      </c>
      <c r="C7" s="19" t="s">
        <v>17</v>
      </c>
      <c r="D7" s="19">
        <v>8.2200000000000006</v>
      </c>
      <c r="E7" s="19">
        <v>9.02</v>
      </c>
      <c r="F7" s="19">
        <v>19.7</v>
      </c>
      <c r="G7" s="19">
        <v>27.22</v>
      </c>
      <c r="H7" s="24">
        <v>35.340000000000003</v>
      </c>
      <c r="I7" s="19">
        <v>31.55</v>
      </c>
      <c r="J7" s="18">
        <v>26.09</v>
      </c>
      <c r="K7" s="18">
        <v>25</v>
      </c>
      <c r="L7" s="18">
        <v>19</v>
      </c>
      <c r="M7" s="18">
        <v>22</v>
      </c>
      <c r="N7" s="22">
        <v>18</v>
      </c>
    </row>
    <row r="8" spans="2:16" ht="13.8" thickBot="1" x14ac:dyDescent="0.3">
      <c r="B8" s="17" t="s">
        <v>18</v>
      </c>
      <c r="C8" s="18">
        <v>11</v>
      </c>
      <c r="D8" s="18">
        <v>7</v>
      </c>
      <c r="E8" s="18">
        <v>12</v>
      </c>
      <c r="F8" s="18">
        <v>27</v>
      </c>
      <c r="G8" s="25">
        <v>10</v>
      </c>
      <c r="H8" s="25">
        <v>12</v>
      </c>
      <c r="I8" s="25">
        <v>18</v>
      </c>
      <c r="J8" s="25">
        <v>19</v>
      </c>
      <c r="K8" s="18">
        <v>13</v>
      </c>
      <c r="L8" s="25">
        <v>15</v>
      </c>
      <c r="M8" s="18">
        <v>14</v>
      </c>
      <c r="N8" s="22">
        <v>11</v>
      </c>
    </row>
    <row r="9" spans="2:16" ht="13.8" thickBot="1" x14ac:dyDescent="0.3">
      <c r="B9" s="26" t="s">
        <v>19</v>
      </c>
      <c r="C9" s="18">
        <v>12</v>
      </c>
      <c r="D9" s="18">
        <v>5</v>
      </c>
      <c r="E9" s="18">
        <v>9</v>
      </c>
      <c r="F9" s="18">
        <v>25</v>
      </c>
      <c r="G9" s="19">
        <v>29.99</v>
      </c>
      <c r="H9" s="24">
        <v>23.04</v>
      </c>
      <c r="I9" s="18">
        <v>18</v>
      </c>
      <c r="J9" s="18">
        <v>24</v>
      </c>
      <c r="K9" s="18">
        <v>19</v>
      </c>
      <c r="L9" s="19">
        <v>17.190000000000001</v>
      </c>
      <c r="M9" s="18">
        <v>10</v>
      </c>
      <c r="N9" s="22">
        <v>8</v>
      </c>
    </row>
    <row r="10" spans="2:16" ht="13.8" thickBot="1" x14ac:dyDescent="0.3">
      <c r="B10" s="23" t="s">
        <v>20</v>
      </c>
      <c r="C10" s="18">
        <v>79</v>
      </c>
      <c r="D10" s="19">
        <v>60.89</v>
      </c>
      <c r="E10" s="18">
        <v>59</v>
      </c>
      <c r="F10" s="18">
        <v>75</v>
      </c>
      <c r="G10" s="18">
        <v>82</v>
      </c>
      <c r="H10" s="25">
        <v>76</v>
      </c>
      <c r="I10" s="18">
        <v>90</v>
      </c>
      <c r="J10" s="18">
        <v>84</v>
      </c>
      <c r="K10" s="18">
        <v>67</v>
      </c>
      <c r="L10" s="18">
        <v>54</v>
      </c>
      <c r="M10" s="18">
        <v>67</v>
      </c>
      <c r="N10" s="22">
        <v>92</v>
      </c>
    </row>
    <row r="11" spans="2:16" ht="13.8" thickBot="1" x14ac:dyDescent="0.3">
      <c r="B11" s="27" t="s">
        <v>21</v>
      </c>
      <c r="C11" s="28">
        <v>1</v>
      </c>
      <c r="D11" s="29">
        <v>7</v>
      </c>
      <c r="E11" s="29">
        <v>3</v>
      </c>
      <c r="F11" s="29">
        <v>4</v>
      </c>
      <c r="G11" s="29">
        <v>2</v>
      </c>
      <c r="H11" s="30">
        <v>4</v>
      </c>
      <c r="I11" s="31">
        <v>6</v>
      </c>
      <c r="J11" s="30">
        <v>9</v>
      </c>
      <c r="K11" s="30">
        <v>11</v>
      </c>
      <c r="L11" s="30">
        <v>8</v>
      </c>
      <c r="M11" s="30">
        <v>5</v>
      </c>
      <c r="N11" s="32">
        <v>7</v>
      </c>
      <c r="O11" s="33"/>
      <c r="P11" s="33"/>
    </row>
    <row r="13" spans="2:16" x14ac:dyDescent="0.25">
      <c r="B13" s="34"/>
    </row>
    <row r="14" spans="2:16" x14ac:dyDescent="0.25">
      <c r="B14" s="35">
        <f>SUM(G7,K8,M10)</f>
        <v>107.22</v>
      </c>
      <c r="C14" s="36" t="s">
        <v>22</v>
      </c>
      <c r="D14" s="37"/>
      <c r="E14" s="37"/>
      <c r="F14" s="37"/>
      <c r="I14" s="38">
        <f>SUM(K5:K11) / MAX(C5:C11)</f>
        <v>2.6835443037974684</v>
      </c>
      <c r="J14" s="36" t="s">
        <v>23</v>
      </c>
      <c r="N14" s="37"/>
      <c r="O14" s="37"/>
    </row>
    <row r="15" spans="2:16" x14ac:dyDescent="0.25">
      <c r="B15" s="38">
        <f>POWER(I6,3)</f>
        <v>-3.9304000000000013E-2</v>
      </c>
      <c r="C15" s="36" t="s">
        <v>24</v>
      </c>
      <c r="D15" s="37"/>
      <c r="E15" s="37"/>
      <c r="F15" s="37"/>
      <c r="I15" s="38">
        <f>SQRT(AVERAGE(C8:N8))</f>
        <v>3.7527767497325675</v>
      </c>
      <c r="J15" s="36" t="s">
        <v>25</v>
      </c>
      <c r="N15" s="37"/>
      <c r="O15" s="37"/>
    </row>
    <row r="16" spans="2:16" x14ac:dyDescent="0.25">
      <c r="B16" s="35">
        <f>SUM(E5:E8,L6,N8)</f>
        <v>109.02</v>
      </c>
      <c r="C16" s="36" t="s">
        <v>26</v>
      </c>
      <c r="D16" s="37"/>
      <c r="E16" s="37"/>
      <c r="F16" s="37"/>
      <c r="I16" s="38">
        <f>ROUND(PRODUCT(I6:J7),1)</f>
        <v>1399.3</v>
      </c>
      <c r="J16" s="36" t="s">
        <v>27</v>
      </c>
      <c r="N16" s="37"/>
      <c r="O16" s="37"/>
    </row>
    <row r="17" spans="2:15" x14ac:dyDescent="0.25">
      <c r="B17" s="35">
        <f>INT(SUM(C7:N7))</f>
        <v>241</v>
      </c>
      <c r="C17" s="36" t="s">
        <v>28</v>
      </c>
      <c r="D17" s="37"/>
      <c r="E17" s="37"/>
      <c r="F17" s="37"/>
      <c r="I17" s="38">
        <f>ABS(PRODUCT(G6:J6))</f>
        <v>13.600000000000001</v>
      </c>
      <c r="J17" s="36" t="s">
        <v>29</v>
      </c>
      <c r="N17" s="37"/>
      <c r="O17" s="37"/>
    </row>
    <row r="18" spans="2:15" x14ac:dyDescent="0.25">
      <c r="B18" s="38">
        <f>PRODUCT(E11:H11)</f>
        <v>96</v>
      </c>
      <c r="C18" s="36" t="s">
        <v>30</v>
      </c>
      <c r="D18" s="37"/>
      <c r="E18" s="37"/>
      <c r="F18" s="37"/>
      <c r="I18" s="38">
        <f>INT(SQRT(D10))</f>
        <v>7</v>
      </c>
      <c r="J18" s="36" t="s">
        <v>31</v>
      </c>
      <c r="N18" s="37"/>
      <c r="O18" s="37"/>
    </row>
    <row r="19" spans="2:15" x14ac:dyDescent="0.25">
      <c r="B19" s="35">
        <f>MAX(G5:G11)</f>
        <v>82</v>
      </c>
      <c r="C19" s="36" t="s">
        <v>32</v>
      </c>
      <c r="D19" s="37"/>
      <c r="E19" s="37"/>
      <c r="F19" s="37"/>
      <c r="I19" s="38">
        <f>SQRT(SUM(C5:H7) / M5)</f>
        <v>2.806329252060018</v>
      </c>
      <c r="J19" s="36" t="s">
        <v>33</v>
      </c>
      <c r="N19" s="37"/>
      <c r="O19" s="37"/>
    </row>
    <row r="20" spans="2:15" x14ac:dyDescent="0.25">
      <c r="B20" s="35">
        <f>SUM(G5:G11,H6:J7)</f>
        <v>305.84999999999997</v>
      </c>
      <c r="C20" s="36" t="s">
        <v>34</v>
      </c>
      <c r="D20" s="37"/>
      <c r="E20" s="37"/>
      <c r="F20" s="37"/>
      <c r="I20" s="38">
        <f>POWER(G11, 5) - D9*H10</f>
        <v>-348</v>
      </c>
      <c r="J20" s="36" t="s">
        <v>35</v>
      </c>
      <c r="N20" s="37"/>
      <c r="O20" s="37"/>
    </row>
    <row r="21" spans="2:15" x14ac:dyDescent="0.25">
      <c r="B21" s="35">
        <f>MIN(C5:N11)</f>
        <v>-5</v>
      </c>
      <c r="C21" s="36" t="s">
        <v>36</v>
      </c>
      <c r="E21" s="37"/>
      <c r="F21" s="37"/>
      <c r="I21" s="38">
        <f>AVERAGE(C10:N10)  / L11</f>
        <v>9.2280208333333338</v>
      </c>
      <c r="J21" s="36" t="s">
        <v>37</v>
      </c>
      <c r="N21" s="37"/>
      <c r="O21" s="37"/>
    </row>
    <row r="22" spans="2:15" x14ac:dyDescent="0.25">
      <c r="B22" s="35">
        <f>E7-H7-L9</f>
        <v>-43.510000000000005</v>
      </c>
      <c r="C22" s="36" t="s">
        <v>38</v>
      </c>
      <c r="D22" s="37"/>
      <c r="E22" s="37"/>
      <c r="F22" s="37"/>
      <c r="I22" s="38">
        <f>POWER(ABS(G6),4)</f>
        <v>16</v>
      </c>
      <c r="J22" s="36" t="s">
        <v>39</v>
      </c>
      <c r="N22" s="37"/>
      <c r="O22" s="37"/>
    </row>
    <row r="23" spans="2:15" x14ac:dyDescent="0.25">
      <c r="B23" s="38">
        <f>SQRT(I7)</f>
        <v>5.6169386679934474</v>
      </c>
      <c r="C23" s="36" t="s">
        <v>40</v>
      </c>
      <c r="D23" s="37"/>
      <c r="E23" s="37"/>
      <c r="F23" s="37"/>
      <c r="I23" s="35">
        <f>AVERAGE(C5:N11) + MIN(K5:K11)</f>
        <v>32.840722891566273</v>
      </c>
      <c r="J23" s="36" t="s">
        <v>41</v>
      </c>
      <c r="N23" s="37"/>
      <c r="O23" s="37"/>
    </row>
    <row r="24" spans="2:15" x14ac:dyDescent="0.25">
      <c r="B24" s="35">
        <f>L5 - SUM(C11:N11)</f>
        <v>7</v>
      </c>
      <c r="C24" s="36" t="s">
        <v>42</v>
      </c>
      <c r="D24" s="37"/>
      <c r="E24" s="37"/>
      <c r="F24" s="37"/>
      <c r="I24" s="38">
        <f>POWER(J5,2) / SUM(E5:E11)</f>
        <v>31.306669978884614</v>
      </c>
      <c r="J24" s="36" t="s">
        <v>43</v>
      </c>
      <c r="N24" s="37"/>
      <c r="O24" s="37"/>
    </row>
    <row r="25" spans="2:15" x14ac:dyDescent="0.25">
      <c r="B25" s="35">
        <f>SUM(C6:N6)-SUM(I5:I11)</f>
        <v>-203.45999999999998</v>
      </c>
      <c r="C25" s="36" t="s">
        <v>44</v>
      </c>
      <c r="D25" s="37"/>
      <c r="E25" s="37"/>
      <c r="F25" s="37"/>
      <c r="I25" s="35">
        <f>SUM(F7:G9)-SUM(J6:K7)</f>
        <v>88.82</v>
      </c>
      <c r="J25" s="36" t="s">
        <v>45</v>
      </c>
      <c r="N25" s="37"/>
      <c r="O25" s="37"/>
    </row>
    <row r="26" spans="2:15" x14ac:dyDescent="0.25">
      <c r="B26" s="35">
        <f>L5 - SUM(L6:L11)</f>
        <v>-47.19</v>
      </c>
      <c r="C26" s="36" t="s">
        <v>46</v>
      </c>
      <c r="E26" s="37"/>
      <c r="F26" s="37"/>
      <c r="I26" s="35">
        <f>MIN(J5:J11,M6:N11)</f>
        <v>-5</v>
      </c>
      <c r="J26" s="36" t="s">
        <v>47</v>
      </c>
      <c r="N26" s="37"/>
      <c r="O26" s="37"/>
    </row>
    <row r="27" spans="2:15" x14ac:dyDescent="0.25">
      <c r="B27" s="38">
        <f>PRODUCT(D8,E11,G11,M11)</f>
        <v>210</v>
      </c>
      <c r="C27" s="36" t="s">
        <v>48</v>
      </c>
      <c r="D27" s="37"/>
      <c r="E27" s="37"/>
      <c r="F27" s="37"/>
      <c r="I27" s="38">
        <f>SQRT(MIN(C5:N5,C7:N7))</f>
        <v>2.8670542373662902</v>
      </c>
      <c r="J27" s="36" t="s">
        <v>49</v>
      </c>
      <c r="N27" s="37"/>
      <c r="O27" s="37"/>
    </row>
    <row r="28" spans="2:15" x14ac:dyDescent="0.25">
      <c r="B28" s="38">
        <f>ROUND(SQRT(G7),4)</f>
        <v>5.2172999999999998</v>
      </c>
      <c r="C28" s="36" t="s">
        <v>50</v>
      </c>
      <c r="F28" s="37"/>
      <c r="I28" s="38">
        <f>ABS(MAX(F5:F11,J5:J11))</f>
        <v>84</v>
      </c>
      <c r="J28" s="36" t="s">
        <v>51</v>
      </c>
      <c r="N28" s="37"/>
      <c r="O28" s="37"/>
    </row>
    <row r="29" spans="2:15" x14ac:dyDescent="0.25">
      <c r="B29" s="38">
        <f>SQRT(PRODUCT(L8:M10))</f>
        <v>11428.306173707459</v>
      </c>
      <c r="C29" s="36" t="s">
        <v>52</v>
      </c>
      <c r="F29" s="37"/>
      <c r="I29" s="38">
        <f>INT(PRODUCT(D7:F7))</f>
        <v>1460</v>
      </c>
      <c r="J29" s="36" t="s">
        <v>53</v>
      </c>
      <c r="O29" s="37"/>
    </row>
    <row r="30" spans="2:15" x14ac:dyDescent="0.25">
      <c r="B30">
        <f>INT(SUM(B14:B29))</f>
        <v>12298</v>
      </c>
      <c r="C30" t="s">
        <v>56</v>
      </c>
      <c r="F30" s="37"/>
      <c r="I30">
        <f>INT(SUM(I14:I29))</f>
        <v>2801</v>
      </c>
      <c r="J30" t="s">
        <v>56</v>
      </c>
      <c r="O30" s="37"/>
    </row>
    <row r="31" spans="2:15" x14ac:dyDescent="0.25">
      <c r="F31" s="37"/>
    </row>
    <row r="32" spans="2:15" x14ac:dyDescent="0.25">
      <c r="F32" s="37"/>
    </row>
    <row r="33" spans="6:14" x14ac:dyDescent="0.25">
      <c r="F33" s="37"/>
      <c r="N33" s="37"/>
    </row>
    <row r="34" spans="6:14" x14ac:dyDescent="0.25">
      <c r="F34" s="37"/>
      <c r="N34" s="37"/>
    </row>
    <row r="35" spans="6:14" x14ac:dyDescent="0.25">
      <c r="F35" s="37"/>
    </row>
    <row r="36" spans="6:14" x14ac:dyDescent="0.25">
      <c r="F36" s="37"/>
    </row>
    <row r="37" spans="6:14" x14ac:dyDescent="0.25">
      <c r="F37" s="37"/>
    </row>
    <row r="38" spans="6:14" x14ac:dyDescent="0.25">
      <c r="F38" s="37"/>
    </row>
    <row r="39" spans="6:14" x14ac:dyDescent="0.25">
      <c r="F39" s="37"/>
    </row>
    <row r="40" spans="6:14" x14ac:dyDescent="0.25">
      <c r="F40" s="37"/>
    </row>
    <row r="41" spans="6:14" x14ac:dyDescent="0.25">
      <c r="F41" s="37"/>
    </row>
    <row r="42" spans="6:14" x14ac:dyDescent="0.25">
      <c r="F42" s="37"/>
    </row>
    <row r="43" spans="6:14" x14ac:dyDescent="0.25">
      <c r="F43" s="37"/>
    </row>
    <row r="44" spans="6:14" x14ac:dyDescent="0.25">
      <c r="F44" s="37"/>
    </row>
  </sheetData>
  <mergeCells count="1">
    <mergeCell ref="B1:N1"/>
  </mergeCells>
  <conditionalFormatting sqref="C6:N6">
    <cfRule type="cellIs" dxfId="5" priority="6" stopIfTrue="1" operator="between">
      <formula>50</formula>
      <formula>100</formula>
    </cfRule>
  </conditionalFormatting>
  <conditionalFormatting sqref="C7:N7 L8">
    <cfRule type="cellIs" dxfId="4" priority="5" stopIfTrue="1" operator="between">
      <formula>55</formula>
      <formula>100</formula>
    </cfRule>
  </conditionalFormatting>
  <conditionalFormatting sqref="M8:N8 C8:K8">
    <cfRule type="cellIs" dxfId="3" priority="4" stopIfTrue="1" operator="between">
      <formula>30</formula>
      <formula>80</formula>
    </cfRule>
  </conditionalFormatting>
  <conditionalFormatting sqref="C9:N9">
    <cfRule type="cellIs" dxfId="2" priority="3" stopIfTrue="1" operator="between">
      <formula>30</formula>
      <formula>70</formula>
    </cfRule>
  </conditionalFormatting>
  <conditionalFormatting sqref="C10:N10">
    <cfRule type="cellIs" dxfId="1" priority="2" stopIfTrue="1" operator="between">
      <formula>100</formula>
      <formula>300</formula>
    </cfRule>
  </conditionalFormatting>
  <conditionalFormatting sqref="C11:G11 N11 I11">
    <cfRule type="cellIs" dxfId="0" priority="1" stopIfTrue="1" operator="between">
      <formula>150</formula>
      <formula>500</formula>
    </cfRule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vježba 6</vt:lpstr>
      <vt:lpstr>vježba 6 rješenje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2020-07-01T08:44:16Z</dcterms:created>
  <dcterms:modified xsi:type="dcterms:W3CDTF">2020-07-01T09:11:28Z</dcterms:modified>
</cp:coreProperties>
</file>